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345" yWindow="495" windowWidth="24390" windowHeight="12030"/>
  </bookViews>
  <sheets>
    <sheet name="환급대상자" sheetId="18" r:id="rId1"/>
    <sheet name="게시용" sheetId="17" r:id="rId2"/>
    <sheet name="입퇴사자 정산" sheetId="16" r:id="rId3"/>
    <sheet name="Sheet4" sheetId="19" r:id="rId4"/>
  </sheets>
  <externalReferences>
    <externalReference r:id="rId5"/>
  </externalReferences>
  <definedNames>
    <definedName name="_xlnm.Print_Area" localSheetId="1">#N/A</definedName>
    <definedName name="_xlnm.Print_Titles" localSheetId="1">게시용!$4:$5</definedName>
  </definedNames>
  <calcPr calcId="124519"/>
</workbook>
</file>

<file path=xl/calcChain.xml><?xml version="1.0" encoding="utf-8"?>
<calcChain xmlns="http://schemas.openxmlformats.org/spreadsheetml/2006/main">
  <c r="O283" i="17"/>
  <c r="S283" l="1"/>
  <c r="S248"/>
  <c r="O248"/>
  <c r="Q283"/>
  <c r="M283"/>
  <c r="C283"/>
  <c r="Q250"/>
  <c r="M250"/>
  <c r="E249"/>
  <c r="J15" i="18"/>
  <c r="I15"/>
  <c r="G15"/>
  <c r="K13"/>
  <c r="K12"/>
  <c r="K11"/>
  <c r="K10"/>
  <c r="K9"/>
  <c r="K8"/>
  <c r="H7"/>
  <c r="K7" s="1"/>
  <c r="H6"/>
  <c r="K6" s="1"/>
  <c r="H5"/>
  <c r="K5" s="1"/>
  <c r="H4"/>
  <c r="K4" s="1"/>
  <c r="H3"/>
  <c r="K3" s="1"/>
  <c r="H2"/>
  <c r="I53" i="16"/>
  <c r="H53"/>
  <c r="H52"/>
  <c r="H51"/>
  <c r="E51"/>
  <c r="I52" s="1"/>
  <c r="I51" s="1"/>
  <c r="H50"/>
  <c r="H49"/>
  <c r="E49"/>
  <c r="I50" s="1"/>
  <c r="I49" s="1"/>
  <c r="I48"/>
  <c r="H48"/>
  <c r="H47"/>
  <c r="H46"/>
  <c r="E46"/>
  <c r="I47" s="1"/>
  <c r="I46" s="1"/>
  <c r="H45"/>
  <c r="H44"/>
  <c r="H43"/>
  <c r="E43"/>
  <c r="I45" s="1"/>
  <c r="H42"/>
  <c r="H41"/>
  <c r="E41"/>
  <c r="I42" s="1"/>
  <c r="I41" s="1"/>
  <c r="H40"/>
  <c r="H39"/>
  <c r="E38"/>
  <c r="I40" s="1"/>
  <c r="H37"/>
  <c r="H36"/>
  <c r="H35"/>
  <c r="E35"/>
  <c r="I36" s="1"/>
  <c r="I34"/>
  <c r="H34"/>
  <c r="H33"/>
  <c r="E33"/>
  <c r="H32"/>
  <c r="H31"/>
  <c r="E31"/>
  <c r="I32" s="1"/>
  <c r="I31" s="1"/>
  <c r="H30"/>
  <c r="H29"/>
  <c r="E29"/>
  <c r="I29" s="1"/>
  <c r="E27"/>
  <c r="I27" s="1"/>
  <c r="I26"/>
  <c r="H26"/>
  <c r="E25"/>
  <c r="H24"/>
  <c r="H23"/>
  <c r="E23"/>
  <c r="I24" s="1"/>
  <c r="I23" s="1"/>
  <c r="H22"/>
  <c r="H21"/>
  <c r="H20"/>
  <c r="E20"/>
  <c r="I21" s="1"/>
  <c r="I19"/>
  <c r="H19"/>
  <c r="H18"/>
  <c r="H17"/>
  <c r="E17"/>
  <c r="I18" s="1"/>
  <c r="I17" s="1"/>
  <c r="H16"/>
  <c r="H15"/>
  <c r="I15" s="1"/>
  <c r="H14"/>
  <c r="E14"/>
  <c r="I16" s="1"/>
  <c r="H13"/>
  <c r="H12"/>
  <c r="E12"/>
  <c r="I13" s="1"/>
  <c r="I12" s="1"/>
  <c r="H11"/>
  <c r="H10"/>
  <c r="H9"/>
  <c r="E9"/>
  <c r="I11" s="1"/>
  <c r="H8"/>
  <c r="H7"/>
  <c r="H6"/>
  <c r="E6"/>
  <c r="I8" s="1"/>
  <c r="I5"/>
  <c r="H5"/>
  <c r="I4"/>
  <c r="H4"/>
  <c r="E4"/>
  <c r="H3"/>
  <c r="H2"/>
  <c r="E2"/>
  <c r="I3" s="1"/>
  <c r="I2" s="1"/>
  <c r="H15" i="18" l="1"/>
  <c r="K2"/>
  <c r="K15" s="1"/>
  <c r="I14" i="16"/>
  <c r="I7"/>
  <c r="I6" s="1"/>
  <c r="I10"/>
  <c r="I9" s="1"/>
  <c r="I22"/>
  <c r="I20" s="1"/>
  <c r="I30"/>
  <c r="I35"/>
  <c r="I37"/>
  <c r="I39"/>
  <c r="I38" s="1"/>
  <c r="I44"/>
  <c r="I43" s="1"/>
  <c r="I28"/>
</calcChain>
</file>

<file path=xl/sharedStrings.xml><?xml version="1.0" encoding="utf-8"?>
<sst xmlns="http://schemas.openxmlformats.org/spreadsheetml/2006/main" count="991" uniqueCount="909">
  <si>
    <t>No.</t>
  </si>
  <si>
    <t>세대명</t>
  </si>
  <si>
    <t>1</t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</si>
  <si>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</si>
  <si>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</si>
  <si>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</si>
  <si>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</si>
  <si>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</si>
  <si>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</si>
  <si>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</si>
  <si>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</si>
  <si>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</si>
  <si>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</si>
  <si>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</si>
  <si>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</si>
  <si>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</si>
  <si>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</si>
  <si>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</si>
  <si>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</si>
  <si>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</si>
  <si>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</si>
  <si>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</si>
  <si>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</si>
  <si>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</si>
  <si>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</si>
  <si>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</si>
  <si>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</si>
  <si>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</si>
  <si>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</si>
  <si>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</si>
  <si>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</si>
  <si>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</si>
  <si>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</si>
  <si>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</si>
  <si>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</si>
  <si>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</si>
  <si>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</si>
  <si>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</si>
  <si>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</si>
  <si>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</si>
  <si>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</si>
  <si>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</si>
  <si>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</si>
  <si>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</si>
  <si>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</si>
  <si>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</si>
  <si>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</si>
  <si>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</si>
  <si>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</si>
  <si>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</si>
  <si>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</si>
  <si>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</si>
  <si>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</si>
  <si>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</si>
  <si>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</si>
  <si>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</si>
  <si>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</si>
  <si>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</si>
  <si>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</si>
  <si>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</si>
  <si>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</si>
  <si>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</si>
  <si>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</si>
  <si>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</si>
  <si>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</si>
  <si>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</si>
  <si>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</si>
  <si>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</si>
  <si>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</si>
  <si>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</si>
  <si>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</si>
  <si>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</si>
  <si>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</si>
  <si>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</si>
  <si>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</si>
  <si>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</si>
  <si>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</si>
  <si>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</si>
  <si>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</si>
  <si>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</si>
  <si>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</si>
  <si>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</si>
  <si>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</si>
  <si>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</si>
  <si>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</si>
  <si>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</si>
  <si>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</si>
  <si>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</si>
  <si>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</si>
  <si>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</si>
  <si>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</si>
  <si>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</si>
  <si>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</si>
  <si>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</si>
  <si>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</si>
  <si>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</si>
  <si>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</si>
  <si>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</si>
  <si>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</si>
  <si>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</si>
  <si>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</si>
  <si>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</si>
  <si>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</si>
  <si>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</si>
  <si>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</si>
  <si>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</si>
  <si>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</si>
  <si>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</si>
  <si>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</si>
  <si>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</si>
  <si>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</si>
  <si>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</si>
  <si>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</si>
  <si>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</si>
  <si>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</si>
  <si>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</si>
  <si>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</si>
  <si>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</si>
  <si>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</si>
  <si>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</si>
  <si>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</si>
  <si>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</si>
  <si>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</si>
  <si>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</si>
  <si>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</si>
  <si>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</si>
  <si>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</si>
  <si>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</si>
  <si>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</si>
  <si>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</si>
  <si>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</si>
  <si>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</si>
  <si>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</si>
  <si>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</si>
  <si>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</si>
  <si>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</si>
  <si>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</si>
  <si>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</si>
  <si>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</si>
  <si>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</si>
  <si>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</si>
  <si>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</si>
  <si>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</si>
  <si>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</si>
  <si>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</si>
  <si>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</si>
  <si>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</si>
  <si>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</si>
  <si>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</si>
  <si>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</si>
  <si>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</si>
  <si>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</si>
  <si>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</si>
  <si>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</si>
  <si>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</si>
  <si>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</si>
  <si>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</si>
  <si>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</si>
  <si>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</si>
  <si>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</si>
  <si>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</si>
  <si>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</si>
  <si>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</si>
  <si>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</si>
  <si>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</si>
  <si>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</si>
  <si>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</si>
  <si>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</si>
  <si>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</si>
  <si>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</si>
  <si>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</si>
  <si>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</si>
  <si>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</si>
  <si>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</si>
  <si>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</si>
  <si>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</si>
  <si>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</si>
  <si>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</si>
  <si>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</si>
  <si>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</si>
  <si>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</si>
  <si>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</si>
  <si>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</si>
  <si>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</si>
  <si>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</si>
  <si>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</si>
  <si>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</si>
  <si>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</si>
  <si>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</si>
  <si>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</si>
  <si>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</si>
  <si>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</si>
  <si>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</si>
  <si>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</si>
  <si>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</si>
  <si>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</si>
  <si>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</si>
  <si>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</si>
  <si>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</si>
  <si>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</si>
  <si>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</si>
  <si>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</si>
  <si>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</si>
  <si>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</si>
  <si>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</si>
  <si>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</si>
  <si>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</si>
  <si>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</si>
  <si>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</si>
  <si>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</si>
  <si>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</si>
  <si>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</si>
  <si>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</si>
  <si>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</si>
  <si>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</si>
  <si>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</si>
  <si>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</si>
  <si>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</si>
  <si>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</si>
  <si>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</si>
  <si>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</si>
  <si>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</si>
  <si>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</si>
  <si>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</si>
  <si>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</si>
  <si>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</si>
  <si>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</si>
  <si>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</si>
  <si>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</si>
  <si>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</si>
  <si>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</si>
  <si>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</si>
  <si>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</si>
  <si>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</si>
  <si>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</si>
  <si>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</si>
  <si>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</si>
  <si>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</si>
  <si>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</si>
  <si>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</si>
  <si>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</si>
  <si>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</si>
  <si>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</si>
  <si>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</si>
  <si>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</si>
  <si>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</si>
  <si>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</si>
  <si>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</si>
  <si>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</si>
  <si>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</si>
  <si>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</si>
  <si>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</si>
  <si>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</si>
  <si>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</si>
  <si>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</si>
  <si>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</si>
  <si>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</si>
  <si>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</si>
  <si>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</si>
  <si>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</si>
  <si>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</si>
  <si>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</si>
  <si>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</si>
  <si>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</si>
  <si>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</si>
  <si>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</si>
  <si>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</si>
  <si>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</si>
  <si>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</si>
  <si>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</si>
  <si>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</si>
  <si>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</si>
  <si>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</si>
  <si>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</si>
  <si>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</si>
  <si>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</si>
  <si>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</si>
  <si>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</si>
  <si>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</si>
  <si>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</si>
  <si>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</si>
  <si>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</si>
  <si>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</si>
  <si>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</si>
  <si>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</si>
  <si>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</si>
  <si>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</si>
  <si>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</si>
  <si>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</si>
  <si>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</si>
  <si>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</si>
  <si>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</si>
  <si>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</si>
  <si>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</si>
  <si>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</si>
  <si>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</si>
  <si>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</si>
  <si>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</si>
  <si>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</si>
  <si>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</si>
  <si>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</si>
  <si>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</si>
  <si>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</si>
  <si>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</si>
  <si>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</si>
  <si>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</si>
  <si>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</si>
  <si>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</si>
  <si>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</si>
  <si>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</si>
  <si>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</si>
  <si>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</si>
  <si>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</si>
  <si>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</si>
  <si>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</si>
  <si>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</si>
  <si>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</si>
  <si>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</si>
  <si>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</si>
  <si>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</si>
  <si>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</si>
  <si>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</si>
  <si>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</si>
  <si>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</si>
  <si>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</si>
  <si>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</si>
  <si>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</si>
  <si>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</si>
  <si>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</si>
  <si>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</si>
  <si>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</si>
  <si>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</si>
  <si>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</si>
  <si>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</si>
  <si>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</si>
  <si>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</si>
  <si>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</si>
  <si>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</si>
  <si>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</si>
  <si>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</si>
  <si>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</si>
  <si>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</si>
  <si>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</si>
  <si>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</si>
  <si>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</si>
  <si>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</si>
  <si>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</si>
  <si>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</si>
  <si>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</si>
  <si>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</si>
  <si>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</si>
  <si>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</si>
  <si>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</si>
  <si>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</si>
  <si>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</si>
  <si>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</si>
  <si>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</si>
  <si>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</si>
  <si>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</si>
  <si>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</si>
  <si>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</si>
  <si>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</si>
  <si>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</si>
  <si>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</si>
  <si>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</si>
  <si>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</si>
  <si>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</si>
  <si>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</si>
  <si>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</si>
  <si>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</si>
  <si>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</si>
  <si>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</si>
  <si>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</si>
  <si>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</si>
  <si>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</si>
  <si>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</si>
  <si>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</si>
  <si>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</si>
  <si>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</si>
  <si>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</si>
  <si>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</si>
  <si>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</si>
  <si>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</si>
  <si>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</si>
  <si>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</si>
  <si>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</si>
  <si>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</si>
  <si>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</si>
  <si>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</si>
  <si>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</si>
  <si>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</si>
  <si>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</si>
  <si>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</si>
  <si>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</si>
  <si>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</si>
  <si>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</si>
  <si>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</si>
  <si>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</si>
  <si>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</si>
  <si>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</si>
  <si>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</si>
  <si>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</si>
  <si>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</si>
  <si>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</si>
  <si>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</si>
  <si>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</si>
  <si>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</si>
  <si>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</si>
  <si>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</si>
  <si>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</si>
  <si>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</si>
  <si>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</si>
  <si>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</si>
  <si>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</si>
  <si>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</si>
  <si>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</si>
  <si>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</si>
  <si>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</si>
  <si>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</si>
  <si>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</si>
  <si>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</si>
  <si>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</si>
  <si>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</si>
  <si>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</si>
  <si>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</si>
  <si>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</si>
  <si>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</si>
  <si>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</si>
  <si>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</si>
  <si>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</si>
  <si>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</si>
  <si>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</si>
  <si>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</si>
  <si>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</si>
  <si>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</si>
  <si>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</si>
  <si>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</si>
  <si>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</si>
  <si>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</si>
  <si>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</si>
  <si>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</si>
  <si>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</si>
  <si>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</si>
  <si>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</si>
  <si>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</si>
  <si>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</si>
  <si>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</si>
  <si>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</si>
  <si>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</si>
  <si>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</si>
  <si>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</si>
  <si>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</si>
  <si>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</si>
  <si>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</si>
  <si>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</si>
  <si>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</si>
  <si>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</si>
  <si>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</si>
  <si>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</si>
  <si>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</si>
  <si>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</si>
  <si>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</si>
  <si>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</si>
  <si>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</si>
  <si>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</si>
  <si>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</si>
  <si>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</si>
  <si>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</si>
  <si>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</si>
  <si>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</si>
  <si>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</si>
  <si>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</si>
  <si>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</si>
  <si>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</si>
  <si>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</si>
  <si>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</si>
  <si>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</si>
  <si>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</si>
  <si>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</si>
  <si>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</si>
  <si>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</si>
  <si>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</si>
  <si>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</si>
  <si>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</si>
  <si>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</si>
  <si>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</si>
  <si>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</si>
  <si>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</si>
  <si>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</si>
  <si>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</si>
  <si>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</si>
  <si>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</si>
  <si>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</si>
  <si>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</si>
  <si>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</si>
  <si>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</si>
  <si>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</si>
  <si>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</si>
  <si>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</si>
  <si>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</si>
  <si>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</si>
  <si>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</si>
  <si>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</si>
  <si>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</si>
  <si>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</si>
  <si>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</si>
  <si>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</si>
  <si>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</si>
  <si>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</si>
  <si>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</si>
  <si>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</si>
  <si>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</si>
  <si>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</si>
  <si>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</si>
  <si>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</si>
  <si>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</si>
  <si>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</si>
  <si>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</si>
  <si>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</si>
  <si>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</si>
  <si>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</si>
  <si>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</si>
  <si>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</si>
  <si>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</si>
  <si>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</si>
  <si>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</si>
  <si>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</si>
  <si>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</si>
  <si>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</si>
  <si>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</si>
  <si>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</si>
  <si>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</si>
  <si>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</si>
  <si>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</si>
  <si>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</si>
  <si>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</si>
  <si>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</si>
  <si>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</si>
  <si>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</si>
  <si>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</si>
  <si>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</si>
  <si>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</si>
  <si>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</si>
  <si>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</si>
  <si>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</si>
  <si>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</si>
  <si>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</si>
  <si>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</si>
  <si>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</si>
  <si>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</si>
  <si>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</si>
  <si>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</si>
  <si>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</si>
  <si>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</si>
  <si>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</si>
  <si>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</si>
  <si>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</si>
  <si>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</si>
  <si>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</si>
  <si>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</si>
  <si>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</si>
  <si>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</si>
  <si>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</si>
  <si>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</si>
  <si>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</si>
  <si>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</si>
  <si>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</si>
  <si>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</si>
  <si>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</si>
  <si>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</si>
  <si>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</si>
  <si>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</si>
  <si>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</si>
  <si>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</si>
  <si>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</si>
  <si>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</si>
  <si>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</si>
  <si>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</si>
  <si>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</si>
  <si>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</si>
  <si>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</si>
  <si>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</si>
  <si>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</si>
  <si>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</si>
  <si>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</si>
  <si>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</si>
  <si>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</si>
  <si>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</si>
  <si>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</si>
  <si>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</si>
  <si>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</si>
  <si>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</si>
  <si>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</si>
  <si>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</si>
  <si>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</si>
  <si>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</si>
  <si>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</si>
  <si>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</si>
  <si>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</si>
  <si>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</si>
  <si>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</si>
  <si>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</si>
  <si>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</si>
  <si>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</si>
  <si>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</si>
  <si>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</si>
  <si>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</si>
  <si>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</si>
  <si>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</si>
  <si>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</si>
  <si>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</si>
  <si>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</si>
  <si>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</si>
  <si>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</si>
  <si>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</si>
  <si>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</si>
  <si>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</si>
  <si>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</si>
  <si>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</si>
  <si>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</si>
  <si>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</si>
  <si>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</si>
  <si>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</si>
  <si>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</si>
  <si>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</si>
  <si>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</si>
  <si>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</si>
  <si>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</si>
  <si>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</si>
  <si>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</si>
  <si>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</si>
  <si>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</si>
  <si>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</si>
  <si>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</si>
  <si>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</si>
  <si>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</si>
  <si>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</si>
  <si>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</si>
  <si>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</si>
  <si>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</si>
  <si>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</si>
  <si>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</si>
  <si>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</si>
  <si>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</si>
  <si>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</si>
  <si>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</si>
  <si>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</si>
  <si>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</si>
  <si>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</si>
  <si>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</si>
  <si>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</si>
  <si>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</si>
  <si>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</si>
  <si>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</si>
  <si>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</si>
  <si>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</si>
  <si>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</si>
  <si>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</si>
  <si>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</si>
  <si>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</si>
  <si>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</si>
  <si>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</si>
  <si>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</si>
  <si>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</si>
  <si>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</si>
  <si>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</si>
  <si>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</si>
  <si>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</si>
  <si>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</si>
  <si>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</si>
  <si>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</si>
  <si>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</si>
  <si>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</si>
  <si>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</si>
  <si>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</si>
  <si>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</si>
  <si>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</si>
  <si>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</si>
  <si>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</si>
  <si>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</si>
  <si>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</si>
  <si>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</si>
  <si>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</si>
  <si>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</si>
  <si>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</si>
  <si>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</si>
  <si>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</si>
  <si>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</si>
  <si>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</si>
  <si>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</si>
  <si>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</si>
  <si>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</si>
  <si>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</si>
  <si>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</si>
  <si>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</si>
  <si>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</si>
  <si>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</si>
  <si>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</si>
  <si>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</si>
  <si>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</si>
  <si>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</si>
  <si>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</si>
  <si>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</si>
  <si>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</si>
  <si>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</si>
  <si>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</si>
  <si>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</si>
  <si>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</si>
  <si>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</si>
  <si>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</si>
  <si>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</si>
  <si>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</si>
  <si>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</si>
  <si>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</si>
  <si>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</si>
  <si>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</si>
  <si>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</si>
  <si>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</si>
  <si>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</si>
  <si>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</si>
  <si>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</si>
  <si>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</si>
  <si>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</si>
  <si>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</si>
  <si>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</si>
  <si>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</si>
  <si>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</si>
  <si>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</si>
  <si>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</si>
  <si>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</si>
  <si>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</si>
  <si>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</si>
  <si>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</si>
  <si>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</si>
  <si>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</si>
  <si>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</si>
  <si>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</si>
  <si>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</si>
  <si>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</si>
  <si>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</si>
  <si>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</si>
  <si>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</si>
  <si>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</si>
  <si>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</si>
  <si>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</si>
  <si>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</si>
  <si>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</si>
  <si>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</si>
  <si>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</si>
  <si>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</si>
  <si>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</si>
  <si>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</si>
  <si>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</si>
  <si>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</si>
  <si>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</si>
  <si>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</si>
  <si>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</si>
  <si>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</si>
  <si>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</si>
  <si>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</si>
  <si>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</si>
  <si>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</si>
  <si>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</si>
  <si>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</si>
  <si>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</si>
  <si>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</si>
  <si>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</si>
  <si>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</si>
  <si>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</si>
  <si>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</si>
  <si>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</si>
  <si>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</si>
  <si>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</si>
  <si>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</si>
  <si>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</si>
  <si>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</si>
  <si>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</si>
  <si>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</si>
  <si>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</si>
  <si>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</si>
  <si>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</si>
  <si>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</si>
  <si>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</si>
  <si>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</si>
  <si>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</si>
  <si>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</si>
  <si>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</si>
  <si>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</si>
  <si>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</si>
  <si>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</si>
  <si>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</si>
  <si>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호실</t>
    <phoneticPr fontId="1" type="noConversion"/>
  </si>
  <si>
    <t>구분</t>
    <phoneticPr fontId="1" type="noConversion"/>
  </si>
  <si>
    <t>이름</t>
    <phoneticPr fontId="1" type="noConversion"/>
  </si>
  <si>
    <t>호실비용</t>
    <phoneticPr fontId="1" type="noConversion"/>
  </si>
  <si>
    <t>1인비용</t>
    <phoneticPr fontId="1" type="noConversion"/>
  </si>
  <si>
    <t>퇴사일자</t>
    <phoneticPr fontId="1" type="noConversion"/>
  </si>
  <si>
    <t>입사일자</t>
    <phoneticPr fontId="1" type="noConversion"/>
  </si>
  <si>
    <t>거주일
비율</t>
    <phoneticPr fontId="1" type="noConversion"/>
  </si>
  <si>
    <t>9월 요금</t>
    <phoneticPr fontId="1" type="noConversion"/>
  </si>
  <si>
    <t>1인거주
일수</t>
    <phoneticPr fontId="1" type="noConversion"/>
  </si>
  <si>
    <t>선납금액</t>
    <phoneticPr fontId="1" type="noConversion"/>
  </si>
  <si>
    <t>비 고</t>
    <phoneticPr fontId="1" type="noConversion"/>
  </si>
  <si>
    <t>남-211</t>
    <phoneticPr fontId="1" type="noConversion"/>
  </si>
  <si>
    <t>거주자</t>
    <phoneticPr fontId="1" type="noConversion"/>
  </si>
  <si>
    <t>호실변경</t>
    <phoneticPr fontId="1" type="noConversion"/>
  </si>
  <si>
    <t>남-304</t>
    <phoneticPr fontId="1" type="noConversion"/>
  </si>
  <si>
    <t>중도입사자</t>
    <phoneticPr fontId="1" type="noConversion"/>
  </si>
  <si>
    <t>중도퇴실자</t>
    <phoneticPr fontId="1" type="noConversion"/>
  </si>
  <si>
    <t>남-609</t>
    <phoneticPr fontId="1" type="noConversion"/>
  </si>
  <si>
    <t>거주자</t>
    <phoneticPr fontId="1" type="noConversion"/>
  </si>
  <si>
    <t>호실변경</t>
    <phoneticPr fontId="1" type="noConversion"/>
  </si>
  <si>
    <t>남-820</t>
    <phoneticPr fontId="1" type="noConversion"/>
  </si>
  <si>
    <t>남-1012</t>
    <phoneticPr fontId="1" type="noConversion"/>
  </si>
  <si>
    <t>남-1108</t>
    <phoneticPr fontId="1" type="noConversion"/>
  </si>
  <si>
    <t>남-1116</t>
    <phoneticPr fontId="1" type="noConversion"/>
  </si>
  <si>
    <t>남-1117</t>
    <phoneticPr fontId="1" type="noConversion"/>
  </si>
  <si>
    <t>남-1207</t>
    <phoneticPr fontId="1" type="noConversion"/>
  </si>
  <si>
    <t>남-1212</t>
    <phoneticPr fontId="1" type="noConversion"/>
  </si>
  <si>
    <t>남-1308</t>
    <phoneticPr fontId="1" type="noConversion"/>
  </si>
  <si>
    <t>여-314</t>
    <phoneticPr fontId="1" type="noConversion"/>
  </si>
  <si>
    <t>여-415</t>
    <phoneticPr fontId="1" type="noConversion"/>
  </si>
  <si>
    <t>여-801</t>
    <phoneticPr fontId="1" type="noConversion"/>
  </si>
  <si>
    <t>여-807</t>
    <phoneticPr fontId="1" type="noConversion"/>
  </si>
  <si>
    <t>여-814</t>
    <phoneticPr fontId="1" type="noConversion"/>
  </si>
  <si>
    <t>여-913</t>
    <phoneticPr fontId="1" type="noConversion"/>
  </si>
  <si>
    <t>여-914</t>
    <phoneticPr fontId="1" type="noConversion"/>
  </si>
  <si>
    <t>여-1009</t>
    <phoneticPr fontId="1" type="noConversion"/>
  </si>
  <si>
    <t>여-1010</t>
    <phoneticPr fontId="1" type="noConversion"/>
  </si>
  <si>
    <t>여-1011</t>
    <phoneticPr fontId="1" type="noConversion"/>
  </si>
  <si>
    <t>단가</t>
    <phoneticPr fontId="1" type="noConversion"/>
  </si>
  <si>
    <t>전기(kwh)</t>
    <phoneticPr fontId="1" type="noConversion"/>
  </si>
  <si>
    <t>수도(㎥)</t>
    <phoneticPr fontId="1" type="noConversion"/>
  </si>
  <si>
    <t>온수(㎥)</t>
    <phoneticPr fontId="1" type="noConversion"/>
  </si>
  <si>
    <t>난방(Mwh)</t>
    <phoneticPr fontId="1" type="noConversion"/>
  </si>
  <si>
    <t>천정냉난방(시간)</t>
    <phoneticPr fontId="1" type="noConversion"/>
  </si>
  <si>
    <t>요금합계</t>
    <phoneticPr fontId="1" type="noConversion"/>
  </si>
  <si>
    <t>호실
구분</t>
    <phoneticPr fontId="1" type="noConversion"/>
  </si>
  <si>
    <t>1인 납부금</t>
    <phoneticPr fontId="1" type="noConversion"/>
  </si>
  <si>
    <t>1인 부담</t>
    <phoneticPr fontId="1" type="noConversion"/>
  </si>
  <si>
    <t>인실</t>
    <phoneticPr fontId="1" type="noConversion"/>
  </si>
  <si>
    <t>2인실</t>
    <phoneticPr fontId="1" type="noConversion"/>
  </si>
  <si>
    <t>사용량</t>
    <phoneticPr fontId="1" type="noConversion"/>
  </si>
  <si>
    <t>요금</t>
    <phoneticPr fontId="1" type="noConversion"/>
  </si>
  <si>
    <t>사용시간</t>
    <phoneticPr fontId="1" type="noConversion"/>
  </si>
  <si>
    <t>남-101</t>
    <phoneticPr fontId="1" type="noConversion"/>
  </si>
  <si>
    <t>남-102</t>
    <phoneticPr fontId="1" type="noConversion"/>
  </si>
  <si>
    <t>남-103</t>
    <phoneticPr fontId="1" type="noConversion"/>
  </si>
  <si>
    <t>372</t>
    <phoneticPr fontId="1" type="noConversion"/>
  </si>
  <si>
    <t>여-910</t>
    <phoneticPr fontId="1" type="noConversion"/>
  </si>
  <si>
    <t>공실비용</t>
    <phoneticPr fontId="1" type="noConversion"/>
  </si>
  <si>
    <t>이름</t>
    <phoneticPr fontId="1" type="noConversion"/>
  </si>
  <si>
    <t>퇴사일자</t>
    <phoneticPr fontId="1" type="noConversion"/>
  </si>
  <si>
    <t>입사일자</t>
    <phoneticPr fontId="1" type="noConversion"/>
  </si>
  <si>
    <t>거주일
비율</t>
    <phoneticPr fontId="1" type="noConversion"/>
  </si>
  <si>
    <t>납부비용</t>
    <phoneticPr fontId="1" type="noConversion"/>
  </si>
  <si>
    <t>30%할인
금액</t>
    <phoneticPr fontId="1" type="noConversion"/>
  </si>
  <si>
    <t>선납금액</t>
    <phoneticPr fontId="1" type="noConversion"/>
  </si>
  <si>
    <t>9월요금</t>
    <phoneticPr fontId="1" type="noConversion"/>
  </si>
  <si>
    <t>환급액</t>
    <phoneticPr fontId="1" type="noConversion"/>
  </si>
  <si>
    <t>은행</t>
    <phoneticPr fontId="1" type="noConversion"/>
  </si>
  <si>
    <t>계좌번호</t>
    <phoneticPr fontId="1" type="noConversion"/>
  </si>
  <si>
    <t>예금주</t>
    <phoneticPr fontId="1" type="noConversion"/>
  </si>
  <si>
    <t>04</t>
    <phoneticPr fontId="1" type="noConversion"/>
  </si>
  <si>
    <t>89</t>
    <phoneticPr fontId="1" type="noConversion"/>
  </si>
  <si>
    <t>6824-01-01655-194</t>
    <phoneticPr fontId="1" type="noConversion"/>
  </si>
  <si>
    <t>고*규</t>
    <phoneticPr fontId="1" type="noConversion"/>
  </si>
  <si>
    <t>이*호</t>
    <phoneticPr fontId="1" type="noConversion"/>
  </si>
  <si>
    <t>이*안</t>
    <phoneticPr fontId="1" type="noConversion"/>
  </si>
  <si>
    <t>예*은</t>
    <phoneticPr fontId="1" type="noConversion"/>
  </si>
  <si>
    <t>최*서</t>
    <phoneticPr fontId="1" type="noConversion"/>
  </si>
  <si>
    <t>최*연</t>
    <phoneticPr fontId="1" type="noConversion"/>
  </si>
  <si>
    <t>노*덕</t>
    <phoneticPr fontId="1" type="noConversion"/>
  </si>
  <si>
    <t>김*일</t>
    <phoneticPr fontId="1" type="noConversion"/>
  </si>
  <si>
    <t>황*민</t>
    <phoneticPr fontId="1" type="noConversion"/>
  </si>
  <si>
    <t>고*태</t>
    <phoneticPr fontId="1" type="noConversion"/>
  </si>
  <si>
    <t>권*용</t>
    <phoneticPr fontId="1" type="noConversion"/>
  </si>
  <si>
    <t>김*서</t>
    <phoneticPr fontId="1" type="noConversion"/>
  </si>
  <si>
    <t>원*선</t>
    <phoneticPr fontId="1" type="noConversion"/>
  </si>
  <si>
    <t>신*우</t>
    <phoneticPr fontId="1" type="noConversion"/>
  </si>
  <si>
    <t>임*원</t>
    <phoneticPr fontId="1" type="noConversion"/>
  </si>
  <si>
    <t>정*준</t>
    <phoneticPr fontId="1" type="noConversion"/>
  </si>
  <si>
    <t>천*혁</t>
    <phoneticPr fontId="1" type="noConversion"/>
  </si>
  <si>
    <t>이*혁</t>
    <phoneticPr fontId="1" type="noConversion"/>
  </si>
  <si>
    <t>이*욱</t>
    <phoneticPr fontId="1" type="noConversion"/>
  </si>
  <si>
    <t>송*호</t>
    <phoneticPr fontId="1" type="noConversion"/>
  </si>
  <si>
    <t>임*빈</t>
    <phoneticPr fontId="1" type="noConversion"/>
  </si>
  <si>
    <t>한*수</t>
    <phoneticPr fontId="1" type="noConversion"/>
  </si>
  <si>
    <t>김*수</t>
    <phoneticPr fontId="1" type="noConversion"/>
  </si>
  <si>
    <t>문*준</t>
    <phoneticPr fontId="1" type="noConversion"/>
  </si>
  <si>
    <t>정*우</t>
    <phoneticPr fontId="1" type="noConversion"/>
  </si>
  <si>
    <t>강*윤</t>
    <phoneticPr fontId="1" type="noConversion"/>
  </si>
  <si>
    <t>이*진</t>
    <phoneticPr fontId="1" type="noConversion"/>
  </si>
  <si>
    <t>박*원</t>
    <phoneticPr fontId="1" type="noConversion"/>
  </si>
  <si>
    <t>김*원</t>
    <phoneticPr fontId="1" type="noConversion"/>
  </si>
  <si>
    <t>허*윤</t>
    <phoneticPr fontId="1" type="noConversion"/>
  </si>
  <si>
    <t>김*우</t>
    <phoneticPr fontId="1" type="noConversion"/>
  </si>
  <si>
    <t>강*현</t>
    <phoneticPr fontId="1" type="noConversion"/>
  </si>
  <si>
    <t>유*수</t>
    <phoneticPr fontId="1" type="noConversion"/>
  </si>
  <si>
    <t>안*민</t>
    <phoneticPr fontId="1" type="noConversion"/>
  </si>
  <si>
    <t>허*진</t>
    <phoneticPr fontId="1" type="noConversion"/>
  </si>
  <si>
    <t>박*영</t>
    <phoneticPr fontId="1" type="noConversion"/>
  </si>
  <si>
    <t>김*현</t>
    <phoneticPr fontId="1" type="noConversion"/>
  </si>
  <si>
    <t>유*민</t>
    <phoneticPr fontId="1" type="noConversion"/>
  </si>
  <si>
    <t>기*인</t>
    <phoneticPr fontId="1" type="noConversion"/>
  </si>
  <si>
    <t>이*빈</t>
    <phoneticPr fontId="1" type="noConversion"/>
  </si>
  <si>
    <t>정*민</t>
    <phoneticPr fontId="1" type="noConversion"/>
  </si>
  <si>
    <t>여-204</t>
    <phoneticPr fontId="1" type="noConversion"/>
  </si>
  <si>
    <t>여-406</t>
    <phoneticPr fontId="1" type="noConversion"/>
  </si>
</sst>
</file>

<file path=xl/styles.xml><?xml version="1.0" encoding="utf-8"?>
<styleSheet xmlns="http://schemas.openxmlformats.org/spreadsheetml/2006/main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.00_ "/>
    <numFmt numFmtId="178" formatCode="0_ "/>
    <numFmt numFmtId="179" formatCode="0.00_ "/>
    <numFmt numFmtId="180" formatCode="0_);[Red]\(0\)"/>
    <numFmt numFmtId="181" formatCode="&quot;₩&quot;#,##0"/>
  </numFmts>
  <fonts count="27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5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5"/>
      <color rgb="FFFF0000"/>
      <name val="굴림"/>
      <family val="3"/>
      <charset val="129"/>
    </font>
    <font>
      <b/>
      <sz val="11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11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theme="1"/>
      <name val="Calibri"/>
      <family val="2"/>
    </font>
    <font>
      <sz val="15"/>
      <color rgb="FF0070C0"/>
      <name val="굴림"/>
      <family val="3"/>
      <charset val="129"/>
    </font>
    <font>
      <sz val="12"/>
      <name val="돋움"/>
      <family val="3"/>
      <charset val="129"/>
    </font>
    <font>
      <sz val="12"/>
      <color rgb="FFFF0000"/>
      <name val="돋움"/>
      <family val="3"/>
      <charset val="129"/>
    </font>
    <font>
      <sz val="10"/>
      <name val="돋움"/>
      <family val="3"/>
      <charset val="129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19" fillId="0" borderId="0" applyFont="0" applyFill="0" applyBorder="0" applyAlignment="0" applyProtection="0">
      <alignment vertical="center"/>
    </xf>
    <xf numFmtId="0" fontId="21" fillId="0" borderId="0"/>
  </cellStyleXfs>
  <cellXfs count="138">
    <xf numFmtId="0" fontId="0" fillId="0" borderId="0" xfId="0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178" fontId="3" fillId="0" borderId="0" xfId="0" applyNumberFormat="1" applyFont="1" applyFill="1"/>
    <xf numFmtId="176" fontId="9" fillId="0" borderId="0" xfId="0" applyNumberFormat="1" applyFont="1" applyFill="1"/>
    <xf numFmtId="179" fontId="3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11" fillId="2" borderId="10" xfId="0" applyNumberFormat="1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right" vertical="center"/>
    </xf>
    <xf numFmtId="177" fontId="13" fillId="0" borderId="5" xfId="0" applyNumberFormat="1" applyFont="1" applyFill="1" applyBorder="1" applyAlignment="1">
      <alignment horizontal="right" vertical="center"/>
    </xf>
    <xf numFmtId="178" fontId="0" fillId="0" borderId="12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178" fontId="0" fillId="0" borderId="14" xfId="0" applyNumberFormat="1" applyFont="1" applyFill="1" applyBorder="1" applyAlignment="1">
      <alignment horizontal="center"/>
    </xf>
    <xf numFmtId="177" fontId="0" fillId="0" borderId="0" xfId="0" applyNumberFormat="1" applyFont="1" applyFill="1"/>
    <xf numFmtId="176" fontId="14" fillId="0" borderId="0" xfId="0" applyNumberFormat="1" applyFont="1" applyFill="1"/>
    <xf numFmtId="42" fontId="15" fillId="0" borderId="0" xfId="0" applyNumberFormat="1" applyFont="1" applyFill="1"/>
    <xf numFmtId="42" fontId="14" fillId="0" borderId="0" xfId="0" applyNumberFormat="1" applyFont="1" applyFill="1"/>
    <xf numFmtId="49" fontId="0" fillId="0" borderId="0" xfId="0" applyNumberFormat="1"/>
    <xf numFmtId="49" fontId="5" fillId="0" borderId="6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/>
    </xf>
    <xf numFmtId="177" fontId="0" fillId="0" borderId="7" xfId="0" applyNumberFormat="1" applyFont="1" applyFill="1" applyBorder="1" applyAlignment="1">
      <alignment horizontal="center"/>
    </xf>
    <xf numFmtId="176" fontId="14" fillId="0" borderId="7" xfId="0" applyNumberFormat="1" applyFont="1" applyFill="1" applyBorder="1" applyAlignment="1">
      <alignment horizontal="center"/>
    </xf>
    <xf numFmtId="42" fontId="14" fillId="0" borderId="7" xfId="0" applyNumberFormat="1" applyFont="1" applyFill="1" applyBorder="1" applyAlignment="1">
      <alignment horizontal="center"/>
    </xf>
    <xf numFmtId="178" fontId="0" fillId="0" borderId="7" xfId="0" applyNumberFormat="1" applyFont="1" applyFill="1" applyBorder="1" applyAlignment="1">
      <alignment horizontal="center"/>
    </xf>
    <xf numFmtId="42" fontId="15" fillId="0" borderId="7" xfId="0" applyNumberFormat="1" applyFont="1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center" vertical="center"/>
    </xf>
    <xf numFmtId="42" fontId="14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178" fontId="2" fillId="2" borderId="16" xfId="0" applyNumberFormat="1" applyFont="1" applyFill="1" applyBorder="1" applyAlignment="1">
      <alignment horizontal="center" vertical="center"/>
    </xf>
    <xf numFmtId="179" fontId="2" fillId="2" borderId="16" xfId="0" applyNumberFormat="1" applyFont="1" applyFill="1" applyBorder="1" applyAlignment="1">
      <alignment horizontal="center" vertical="center" wrapText="1"/>
    </xf>
    <xf numFmtId="178" fontId="2" fillId="2" borderId="16" xfId="0" applyNumberFormat="1" applyFont="1" applyFill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Alignment="1">
      <alignment horizontal="center"/>
    </xf>
    <xf numFmtId="49" fontId="5" fillId="4" borderId="8" xfId="0" applyNumberFormat="1" applyFont="1" applyFill="1" applyBorder="1" applyAlignment="1">
      <alignment horizontal="right" vertical="center"/>
    </xf>
    <xf numFmtId="49" fontId="5" fillId="4" borderId="1" xfId="0" applyNumberFormat="1" applyFont="1" applyFill="1" applyBorder="1" applyAlignment="1">
      <alignment horizontal="center" vertical="center"/>
    </xf>
    <xf numFmtId="177" fontId="13" fillId="4" borderId="5" xfId="0" applyNumberFormat="1" applyFont="1" applyFill="1" applyBorder="1" applyAlignment="1">
      <alignment horizontal="right" vertical="center"/>
    </xf>
    <xf numFmtId="177" fontId="0" fillId="0" borderId="0" xfId="0" applyNumberFormat="1" applyFill="1"/>
    <xf numFmtId="42" fontId="10" fillId="0" borderId="1" xfId="0" applyNumberFormat="1" applyFont="1" applyFill="1" applyBorder="1" applyAlignment="1">
      <alignment horizontal="right" vertical="center"/>
    </xf>
    <xf numFmtId="42" fontId="14" fillId="0" borderId="1" xfId="0" applyNumberFormat="1" applyFont="1" applyFill="1" applyBorder="1"/>
    <xf numFmtId="0" fontId="0" fillId="3" borderId="0" xfId="0" applyFill="1" applyBorder="1"/>
    <xf numFmtId="176" fontId="10" fillId="4" borderId="5" xfId="0" applyNumberFormat="1" applyFont="1" applyFill="1" applyBorder="1" applyAlignment="1">
      <alignment horizontal="right" vertical="center"/>
    </xf>
    <xf numFmtId="178" fontId="0" fillId="4" borderId="13" xfId="0" applyNumberFormat="1" applyFont="1" applyFill="1" applyBorder="1" applyAlignment="1">
      <alignment horizontal="center"/>
    </xf>
    <xf numFmtId="42" fontId="5" fillId="0" borderId="15" xfId="0" applyNumberFormat="1" applyFont="1" applyFill="1" applyBorder="1" applyAlignment="1">
      <alignment horizontal="right" vertical="center"/>
    </xf>
    <xf numFmtId="42" fontId="5" fillId="4" borderId="15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/>
    <xf numFmtId="42" fontId="0" fillId="0" borderId="0" xfId="0" applyNumberFormat="1" applyFill="1" applyBorder="1"/>
    <xf numFmtId="42" fontId="0" fillId="0" borderId="0" xfId="0" applyNumberFormat="1" applyFont="1" applyFill="1" applyBorder="1"/>
    <xf numFmtId="49" fontId="0" fillId="0" borderId="0" xfId="0" applyNumberFormat="1" applyFill="1" applyBorder="1"/>
    <xf numFmtId="41" fontId="0" fillId="0" borderId="1" xfId="1" applyFont="1" applyFill="1" applyBorder="1" applyAlignment="1"/>
    <xf numFmtId="41" fontId="0" fillId="4" borderId="1" xfId="1" applyFont="1" applyFill="1" applyBorder="1" applyAlignment="1"/>
    <xf numFmtId="42" fontId="15" fillId="4" borderId="23" xfId="0" applyNumberFormat="1" applyFont="1" applyFill="1" applyBorder="1"/>
    <xf numFmtId="42" fontId="15" fillId="0" borderId="30" xfId="0" applyNumberFormat="1" applyFont="1" applyFill="1" applyBorder="1"/>
    <xf numFmtId="42" fontId="15" fillId="0" borderId="21" xfId="0" applyNumberFormat="1" applyFont="1" applyFill="1" applyBorder="1"/>
    <xf numFmtId="42" fontId="15" fillId="4" borderId="21" xfId="0" applyNumberFormat="1" applyFont="1" applyFill="1" applyBorder="1"/>
    <xf numFmtId="42" fontId="15" fillId="3" borderId="0" xfId="0" applyNumberFormat="1" applyFont="1" applyFill="1" applyBorder="1" applyAlignment="1">
      <alignment horizontal="center"/>
    </xf>
    <xf numFmtId="42" fontId="15" fillId="3" borderId="0" xfId="0" applyNumberFormat="1" applyFont="1" applyFill="1" applyBorder="1" applyAlignment="1">
      <alignment horizontal="center" vertical="center"/>
    </xf>
    <xf numFmtId="42" fontId="15" fillId="3" borderId="23" xfId="0" applyNumberFormat="1" applyFont="1" applyFill="1" applyBorder="1"/>
    <xf numFmtId="42" fontId="15" fillId="3" borderId="0" xfId="0" applyNumberFormat="1" applyFont="1" applyFill="1" applyBorder="1"/>
    <xf numFmtId="42" fontId="15" fillId="3" borderId="0" xfId="0" applyNumberFormat="1" applyFont="1" applyFill="1"/>
    <xf numFmtId="42" fontId="15" fillId="0" borderId="5" xfId="0" applyNumberFormat="1" applyFont="1" applyFill="1" applyBorder="1"/>
    <xf numFmtId="42" fontId="15" fillId="0" borderId="22" xfId="0" applyNumberFormat="1" applyFont="1" applyFill="1" applyBorder="1"/>
    <xf numFmtId="41" fontId="0" fillId="0" borderId="1" xfId="1" applyFont="1" applyFill="1" applyBorder="1" applyAlignment="1">
      <alignment horizontal="center"/>
    </xf>
    <xf numFmtId="41" fontId="0" fillId="4" borderId="1" xfId="1" applyFont="1" applyFill="1" applyBorder="1" applyAlignment="1">
      <alignment horizontal="center"/>
    </xf>
    <xf numFmtId="41" fontId="0" fillId="0" borderId="0" xfId="1" applyFont="1" applyFill="1" applyAlignment="1"/>
    <xf numFmtId="0" fontId="20" fillId="3" borderId="1" xfId="0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/>
    </xf>
    <xf numFmtId="179" fontId="8" fillId="3" borderId="1" xfId="0" applyNumberFormat="1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 wrapText="1"/>
    </xf>
    <xf numFmtId="41" fontId="23" fillId="3" borderId="1" xfId="1" applyFont="1" applyFill="1" applyBorder="1" applyAlignment="1">
      <alignment horizontal="center" vertical="center"/>
    </xf>
    <xf numFmtId="42" fontId="24" fillId="3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49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6" fontId="16" fillId="0" borderId="1" xfId="0" applyNumberFormat="1" applyFont="1" applyFill="1" applyBorder="1" applyAlignment="1">
      <alignment horizontal="right" vertical="center"/>
    </xf>
    <xf numFmtId="178" fontId="25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8" fillId="3" borderId="0" xfId="0" applyFont="1" applyFill="1" applyBorder="1" applyAlignment="1">
      <alignment horizontal="center" vertical="center" wrapText="1"/>
    </xf>
    <xf numFmtId="181" fontId="0" fillId="0" borderId="0" xfId="0" applyNumberFormat="1"/>
    <xf numFmtId="181" fontId="15" fillId="3" borderId="0" xfId="1" applyNumberFormat="1" applyFont="1" applyFill="1" applyBorder="1" applyAlignment="1" applyProtection="1">
      <alignment horizontal="right" vertical="center"/>
      <protection locked="0"/>
    </xf>
    <xf numFmtId="49" fontId="0" fillId="3" borderId="0" xfId="0" applyNumberFormat="1" applyFill="1" applyBorder="1"/>
    <xf numFmtId="180" fontId="26" fillId="3" borderId="0" xfId="0" applyNumberFormat="1" applyFont="1" applyFill="1" applyBorder="1" applyAlignment="1">
      <alignment horizontal="left"/>
    </xf>
    <xf numFmtId="0" fontId="20" fillId="3" borderId="0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right" vertical="center"/>
    </xf>
    <xf numFmtId="49" fontId="4" fillId="5" borderId="1" xfId="0" applyNumberFormat="1" applyFont="1" applyFill="1" applyBorder="1" applyAlignment="1">
      <alignment horizontal="center" vertical="center"/>
    </xf>
    <xf numFmtId="178" fontId="18" fillId="6" borderId="1" xfId="0" applyNumberFormat="1" applyFont="1" applyFill="1" applyBorder="1" applyAlignment="1">
      <alignment horizontal="left" vertical="center" wrapText="1"/>
    </xf>
    <xf numFmtId="178" fontId="26" fillId="6" borderId="1" xfId="0" applyNumberFormat="1" applyFont="1" applyFill="1" applyBorder="1" applyAlignment="1">
      <alignment horizontal="left"/>
    </xf>
    <xf numFmtId="178" fontId="26" fillId="6" borderId="2" xfId="0" applyNumberFormat="1" applyFont="1" applyFill="1" applyBorder="1" applyAlignment="1">
      <alignment horizontal="left" vertical="center" wrapText="1"/>
    </xf>
    <xf numFmtId="178" fontId="26" fillId="6" borderId="2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Alignment="1">
      <alignment horizontal="center"/>
    </xf>
    <xf numFmtId="49" fontId="25" fillId="3" borderId="1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/>
    </xf>
    <xf numFmtId="49" fontId="0" fillId="2" borderId="5" xfId="0" applyNumberFormat="1" applyFont="1" applyFill="1" applyBorder="1" applyAlignment="1">
      <alignment horizontal="center"/>
    </xf>
    <xf numFmtId="177" fontId="6" fillId="2" borderId="3" xfId="0" applyNumberFormat="1" applyFont="1" applyFill="1" applyBorder="1" applyAlignment="1">
      <alignment horizontal="center" vertical="center"/>
    </xf>
    <xf numFmtId="42" fontId="17" fillId="2" borderId="27" xfId="0" applyNumberFormat="1" applyFont="1" applyFill="1" applyBorder="1" applyAlignment="1">
      <alignment horizontal="center" vertical="center"/>
    </xf>
    <xf numFmtId="42" fontId="17" fillId="2" borderId="28" xfId="0" applyNumberFormat="1" applyFont="1" applyFill="1" applyBorder="1" applyAlignment="1">
      <alignment horizontal="center" vertical="center"/>
    </xf>
    <xf numFmtId="178" fontId="7" fillId="2" borderId="19" xfId="0" applyNumberFormat="1" applyFont="1" applyFill="1" applyBorder="1" applyAlignment="1">
      <alignment horizontal="center" vertical="center" wrapText="1"/>
    </xf>
    <xf numFmtId="178" fontId="7" fillId="2" borderId="29" xfId="0" applyNumberFormat="1" applyFont="1" applyFill="1" applyBorder="1" applyAlignment="1">
      <alignment horizontal="center" vertical="center"/>
    </xf>
    <xf numFmtId="42" fontId="15" fillId="2" borderId="24" xfId="0" applyNumberFormat="1" applyFont="1" applyFill="1" applyBorder="1" applyAlignment="1">
      <alignment horizontal="center" vertical="center"/>
    </xf>
    <xf numFmtId="42" fontId="15" fillId="2" borderId="31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32" xfId="0" applyNumberFormat="1" applyFont="1" applyFill="1" applyBorder="1" applyAlignment="1">
      <alignment vertical="center"/>
    </xf>
  </cellXfs>
  <cellStyles count="3">
    <cellStyle name="Normal" xfId="2"/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ED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%20&#50629;&#47924;&#44288;&#47144;/03.%20&#44277;&#44277;&#50836;&#44552;%20&#51221;&#49328;/2409&#50900;/2409&#50900;%20&#49324;&#50857;%20&#51221;&#493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월"/>
      <sheetName val="단가산출"/>
      <sheetName val="종합"/>
      <sheetName val="게시용"/>
      <sheetName val="입퇴사자 정산"/>
      <sheetName val="환급대상자"/>
      <sheetName val="Sheet1"/>
    </sheetNames>
    <sheetDataSet>
      <sheetData sheetId="0"/>
      <sheetData sheetId="1"/>
      <sheetData sheetId="2"/>
      <sheetData sheetId="3"/>
      <sheetData sheetId="4">
        <row r="5">
          <cell r="I5">
            <v>5980</v>
          </cell>
        </row>
        <row r="11">
          <cell r="I11">
            <v>2190</v>
          </cell>
        </row>
        <row r="24">
          <cell r="I24">
            <v>8420</v>
          </cell>
        </row>
        <row r="30">
          <cell r="I30">
            <v>13810</v>
          </cell>
        </row>
        <row r="32">
          <cell r="I32">
            <v>22840</v>
          </cell>
        </row>
        <row r="34">
          <cell r="I34">
            <v>570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tabSelected="1" workbookViewId="0">
      <selection activeCell="Q13" sqref="Q13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11.33203125" bestFit="1" customWidth="1"/>
    <col min="8" max="8" width="11.33203125" customWidth="1"/>
    <col min="9" max="10" width="10.109375" customWidth="1"/>
    <col min="11" max="11" width="16.109375" customWidth="1"/>
    <col min="12" max="12" width="8.21875" customWidth="1"/>
    <col min="13" max="13" width="15.6640625" style="29" customWidth="1"/>
    <col min="14" max="14" width="10.5546875" customWidth="1"/>
    <col min="16" max="16" width="7.44140625" customWidth="1"/>
  </cols>
  <sheetData>
    <row r="1" spans="1:19" ht="28.5">
      <c r="A1" s="47" t="s">
        <v>851</v>
      </c>
      <c r="B1" s="48" t="s">
        <v>852</v>
      </c>
      <c r="C1" s="48" t="s">
        <v>853</v>
      </c>
      <c r="D1" s="49" t="s">
        <v>854</v>
      </c>
      <c r="E1" s="48" t="s">
        <v>855</v>
      </c>
      <c r="F1" s="50" t="s">
        <v>856</v>
      </c>
      <c r="G1" s="48" t="s">
        <v>857</v>
      </c>
      <c r="H1" s="48" t="s">
        <v>858</v>
      </c>
      <c r="I1" s="48"/>
      <c r="J1" s="48"/>
      <c r="K1" s="50" t="s">
        <v>859</v>
      </c>
      <c r="L1" s="48" t="s">
        <v>860</v>
      </c>
      <c r="M1" s="48" t="s">
        <v>861</v>
      </c>
      <c r="N1" s="48" t="s">
        <v>862</v>
      </c>
      <c r="P1" s="58"/>
    </row>
    <row r="2" spans="1:19" ht="14.25">
      <c r="A2" s="83" t="s">
        <v>866</v>
      </c>
      <c r="B2" s="84"/>
      <c r="C2" s="84"/>
      <c r="D2" s="85"/>
      <c r="E2" s="84"/>
      <c r="F2" s="86"/>
      <c r="G2" s="87">
        <v>200000</v>
      </c>
      <c r="H2" s="87">
        <f>'[1]입퇴사자 정산'!I5</f>
        <v>5980</v>
      </c>
      <c r="I2" s="87"/>
      <c r="J2" s="87"/>
      <c r="K2" s="88">
        <f>G2-H2-I2-J2</f>
        <v>194020</v>
      </c>
      <c r="L2" s="114" t="s">
        <v>863</v>
      </c>
      <c r="M2" s="107">
        <v>70270101700213</v>
      </c>
      <c r="N2" s="83" t="s">
        <v>866</v>
      </c>
      <c r="O2" s="89"/>
      <c r="P2" s="58"/>
    </row>
    <row r="3" spans="1:19" ht="14.25">
      <c r="A3" s="83" t="s">
        <v>867</v>
      </c>
      <c r="B3" s="84"/>
      <c r="C3" s="84"/>
      <c r="D3" s="85"/>
      <c r="E3" s="84"/>
      <c r="F3" s="86"/>
      <c r="G3" s="87">
        <v>200000</v>
      </c>
      <c r="H3" s="87">
        <f>'[1]입퇴사자 정산'!I11</f>
        <v>2190</v>
      </c>
      <c r="I3" s="87"/>
      <c r="J3" s="87"/>
      <c r="K3" s="88">
        <f t="shared" ref="K3:K13" si="0">G3-H3-I3-J3</f>
        <v>197810</v>
      </c>
      <c r="L3" s="114" t="s">
        <v>863</v>
      </c>
      <c r="M3" s="107">
        <v>94580200996688</v>
      </c>
      <c r="N3" s="83" t="s">
        <v>867</v>
      </c>
      <c r="O3" s="89"/>
      <c r="P3" s="58"/>
    </row>
    <row r="4" spans="1:19" ht="14.25">
      <c r="A4" s="83" t="s">
        <v>868</v>
      </c>
      <c r="B4" s="84"/>
      <c r="C4" s="84"/>
      <c r="D4" s="85"/>
      <c r="E4" s="84"/>
      <c r="F4" s="86"/>
      <c r="G4" s="87">
        <v>200000</v>
      </c>
      <c r="H4" s="87">
        <f>'[1]입퇴사자 정산'!I24</f>
        <v>8420</v>
      </c>
      <c r="I4" s="87"/>
      <c r="J4" s="87"/>
      <c r="K4" s="88">
        <f t="shared" si="0"/>
        <v>191580</v>
      </c>
      <c r="L4" s="114" t="s">
        <v>863</v>
      </c>
      <c r="M4" s="108">
        <v>94870200296220</v>
      </c>
      <c r="N4" s="83" t="s">
        <v>868</v>
      </c>
      <c r="O4" s="89"/>
      <c r="P4" s="58"/>
    </row>
    <row r="5" spans="1:19" ht="14.25">
      <c r="A5" s="83" t="s">
        <v>869</v>
      </c>
      <c r="B5" s="84"/>
      <c r="C5" s="84"/>
      <c r="D5" s="85"/>
      <c r="E5" s="84"/>
      <c r="F5" s="86"/>
      <c r="G5" s="87">
        <v>200000</v>
      </c>
      <c r="H5" s="87">
        <f>'[1]입퇴사자 정산'!I30</f>
        <v>13810</v>
      </c>
      <c r="I5" s="87"/>
      <c r="J5" s="87"/>
      <c r="K5" s="88">
        <f t="shared" si="0"/>
        <v>186190</v>
      </c>
      <c r="L5" s="114" t="s">
        <v>864</v>
      </c>
      <c r="M5" s="110">
        <v>100211868982</v>
      </c>
      <c r="N5" s="83" t="s">
        <v>869</v>
      </c>
      <c r="O5" s="89"/>
      <c r="P5" s="58"/>
    </row>
    <row r="6" spans="1:19" ht="14.25">
      <c r="A6" s="96" t="s">
        <v>870</v>
      </c>
      <c r="B6" s="84"/>
      <c r="C6" s="84"/>
      <c r="D6" s="85"/>
      <c r="E6" s="84"/>
      <c r="F6" s="86"/>
      <c r="G6" s="87">
        <v>200000</v>
      </c>
      <c r="H6" s="87">
        <f>'[1]입퇴사자 정산'!I32</f>
        <v>22840</v>
      </c>
      <c r="I6" s="87"/>
      <c r="J6" s="87"/>
      <c r="K6" s="88">
        <f t="shared" si="0"/>
        <v>177160</v>
      </c>
      <c r="L6" s="114" t="s">
        <v>863</v>
      </c>
      <c r="M6" s="109">
        <v>43690204073405</v>
      </c>
      <c r="N6" s="96" t="s">
        <v>870</v>
      </c>
      <c r="O6" s="89"/>
      <c r="P6" s="58"/>
    </row>
    <row r="7" spans="1:19" ht="14.25">
      <c r="A7" s="83" t="s">
        <v>871</v>
      </c>
      <c r="B7" s="84"/>
      <c r="C7" s="84"/>
      <c r="D7" s="85"/>
      <c r="E7" s="84"/>
      <c r="F7" s="86"/>
      <c r="G7" s="87">
        <v>200000</v>
      </c>
      <c r="H7" s="87">
        <f>'[1]입퇴사자 정산'!I34</f>
        <v>570</v>
      </c>
      <c r="I7" s="87"/>
      <c r="J7" s="87"/>
      <c r="K7" s="88">
        <f t="shared" si="0"/>
        <v>199430</v>
      </c>
      <c r="L7" s="114" t="s">
        <v>863</v>
      </c>
      <c r="M7" s="110" t="s">
        <v>865</v>
      </c>
      <c r="N7" s="83" t="s">
        <v>871</v>
      </c>
      <c r="O7" s="89"/>
      <c r="P7" s="58"/>
    </row>
    <row r="8" spans="1:19" ht="14.25">
      <c r="A8" s="83"/>
      <c r="B8" s="84"/>
      <c r="C8" s="84"/>
      <c r="D8" s="85"/>
      <c r="E8" s="84"/>
      <c r="F8" s="86"/>
      <c r="G8" s="87"/>
      <c r="H8" s="87"/>
      <c r="I8" s="87"/>
      <c r="J8" s="87"/>
      <c r="K8" s="88">
        <f t="shared" si="0"/>
        <v>0</v>
      </c>
      <c r="L8" s="114"/>
      <c r="M8" s="110"/>
      <c r="N8" s="95"/>
      <c r="O8" s="89"/>
      <c r="P8" s="58"/>
    </row>
    <row r="9" spans="1:19" ht="14.25">
      <c r="A9" s="83"/>
      <c r="B9" s="84"/>
      <c r="C9" s="84"/>
      <c r="D9" s="85"/>
      <c r="E9" s="84"/>
      <c r="F9" s="86"/>
      <c r="G9" s="87"/>
      <c r="H9" s="87"/>
      <c r="I9" s="87"/>
      <c r="J9" s="87"/>
      <c r="K9" s="88">
        <f t="shared" si="0"/>
        <v>0</v>
      </c>
      <c r="L9" s="114"/>
      <c r="M9" s="109"/>
      <c r="N9" s="95"/>
      <c r="O9" s="89"/>
      <c r="P9" s="58"/>
      <c r="Q9" s="58"/>
      <c r="R9" s="58"/>
    </row>
    <row r="10" spans="1:19" ht="14.25">
      <c r="A10" s="83"/>
      <c r="B10" s="84"/>
      <c r="C10" s="84"/>
      <c r="D10" s="85"/>
      <c r="E10" s="84"/>
      <c r="F10" s="86"/>
      <c r="G10" s="87"/>
      <c r="H10" s="87"/>
      <c r="I10" s="87"/>
      <c r="J10" s="87"/>
      <c r="K10" s="88">
        <f t="shared" si="0"/>
        <v>0</v>
      </c>
      <c r="L10" s="114"/>
      <c r="M10" s="109"/>
      <c r="N10" s="95"/>
      <c r="O10" s="89"/>
      <c r="P10" s="58"/>
      <c r="Q10" s="58"/>
      <c r="R10" s="58"/>
    </row>
    <row r="11" spans="1:19" ht="14.25">
      <c r="A11" s="83"/>
      <c r="B11" s="84"/>
      <c r="C11" s="84"/>
      <c r="D11" s="85"/>
      <c r="E11" s="84"/>
      <c r="F11" s="86"/>
      <c r="G11" s="87"/>
      <c r="H11" s="87"/>
      <c r="I11" s="87"/>
      <c r="J11" s="87"/>
      <c r="K11" s="88">
        <f t="shared" si="0"/>
        <v>0</v>
      </c>
      <c r="L11" s="114"/>
      <c r="M11" s="109"/>
      <c r="N11" s="95"/>
      <c r="O11" s="89"/>
      <c r="P11" s="58"/>
      <c r="Q11" s="58"/>
      <c r="R11" s="58"/>
    </row>
    <row r="12" spans="1:19" ht="14.25">
      <c r="A12" s="83"/>
      <c r="B12" s="84"/>
      <c r="C12" s="84"/>
      <c r="D12" s="85"/>
      <c r="E12" s="84"/>
      <c r="F12" s="86"/>
      <c r="G12" s="87"/>
      <c r="H12" s="87"/>
      <c r="I12" s="87"/>
      <c r="J12" s="87"/>
      <c r="K12" s="88">
        <f t="shared" si="0"/>
        <v>0</v>
      </c>
      <c r="L12" s="114"/>
      <c r="M12" s="109"/>
      <c r="N12" s="95"/>
      <c r="O12" s="89"/>
      <c r="P12" s="58"/>
      <c r="Q12" s="58"/>
      <c r="R12" s="58"/>
    </row>
    <row r="13" spans="1:19" ht="14.25">
      <c r="A13" s="83"/>
      <c r="B13" s="84"/>
      <c r="C13" s="84"/>
      <c r="D13" s="85"/>
      <c r="E13" s="84"/>
      <c r="F13" s="86"/>
      <c r="G13" s="87"/>
      <c r="H13" s="87"/>
      <c r="I13" s="87"/>
      <c r="J13" s="87"/>
      <c r="K13" s="88">
        <f t="shared" si="0"/>
        <v>0</v>
      </c>
      <c r="L13" s="114"/>
      <c r="M13" s="110"/>
      <c r="N13" s="95"/>
      <c r="O13" s="89"/>
      <c r="P13" s="58"/>
      <c r="Q13" s="58"/>
      <c r="R13" s="58"/>
    </row>
    <row r="14" spans="1:19">
      <c r="K14" s="58"/>
      <c r="L14" s="97"/>
      <c r="O14" s="58"/>
      <c r="P14" s="58"/>
      <c r="Q14" s="98"/>
      <c r="R14" s="58"/>
      <c r="S14" s="58"/>
    </row>
    <row r="15" spans="1:19">
      <c r="G15" s="99">
        <f>SUM(G2:G13)</f>
        <v>1200000</v>
      </c>
      <c r="H15" s="99">
        <f>SUM(H2:H14)</f>
        <v>53810</v>
      </c>
      <c r="I15" s="99">
        <f>SUM(I2:I14)</f>
        <v>0</v>
      </c>
      <c r="J15" s="99">
        <f>SUM(J2:J14)</f>
        <v>0</v>
      </c>
      <c r="K15" s="100">
        <f>SUM(K2:K13)</f>
        <v>1146190</v>
      </c>
      <c r="L15" s="97"/>
      <c r="O15" s="58"/>
      <c r="P15" s="58"/>
      <c r="Q15" s="98"/>
      <c r="R15" s="58"/>
      <c r="S15" s="58"/>
    </row>
    <row r="16" spans="1:19">
      <c r="K16" s="58"/>
      <c r="L16" s="58"/>
      <c r="M16" s="101"/>
      <c r="N16" s="58"/>
      <c r="O16" s="58"/>
      <c r="Q16" s="98"/>
      <c r="R16" s="58"/>
      <c r="S16" s="58"/>
    </row>
    <row r="17" spans="11:19" ht="14.25">
      <c r="K17" s="58"/>
      <c r="L17" s="58"/>
      <c r="M17" s="102"/>
      <c r="N17" s="58"/>
      <c r="O17" s="58"/>
      <c r="P17" s="58"/>
      <c r="Q17" s="98"/>
      <c r="R17" s="58"/>
      <c r="S17" s="58"/>
    </row>
    <row r="18" spans="11:19">
      <c r="K18" s="58"/>
      <c r="L18" s="98"/>
      <c r="M18" s="103"/>
      <c r="N18" s="58"/>
      <c r="O18" s="58"/>
      <c r="P18" s="58"/>
    </row>
    <row r="19" spans="11:19">
      <c r="K19" s="58"/>
      <c r="L19" s="98"/>
      <c r="M19" s="103"/>
      <c r="N19" s="58"/>
      <c r="O19" s="58"/>
      <c r="P19" s="58"/>
    </row>
    <row r="20" spans="11:19">
      <c r="K20" s="58"/>
      <c r="L20" s="98"/>
      <c r="M20" s="103"/>
      <c r="N20" s="58"/>
      <c r="O20" s="58"/>
      <c r="P20" s="58"/>
    </row>
    <row r="21" spans="11:19">
      <c r="K21" s="58"/>
      <c r="L21" s="58"/>
      <c r="M21" s="101"/>
      <c r="N21" s="58"/>
      <c r="O21" s="58"/>
      <c r="P21" s="58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097"/>
  <sheetViews>
    <sheetView showGridLines="0" workbookViewId="0">
      <pane xSplit="2" ySplit="5" topLeftCell="C228" activePane="bottomRight" state="frozen"/>
      <selection activeCell="C6" sqref="C6"/>
      <selection pane="topRight"/>
      <selection pane="bottomLeft"/>
      <selection pane="bottomRight" activeCell="F228" sqref="F228"/>
    </sheetView>
  </sheetViews>
  <sheetFormatPr defaultRowHeight="13.5"/>
  <cols>
    <col min="1" max="1" width="4.44140625" style="11" customWidth="1"/>
    <col min="2" max="2" width="7.33203125" style="11" customWidth="1"/>
    <col min="3" max="3" width="9" style="25" customWidth="1"/>
    <col min="4" max="4" width="7.77734375" style="26" customWidth="1"/>
    <col min="5" max="5" width="7" style="25" customWidth="1"/>
    <col min="6" max="6" width="7.77734375" style="26" customWidth="1"/>
    <col min="7" max="7" width="7" style="25" customWidth="1"/>
    <col min="8" max="8" width="7.77734375" style="26" customWidth="1"/>
    <col min="9" max="9" width="7" style="25" customWidth="1"/>
    <col min="10" max="10" width="7.77734375" style="26" customWidth="1"/>
    <col min="11" max="11" width="7" style="25" customWidth="1"/>
    <col min="12" max="12" width="7.77734375" style="26" customWidth="1"/>
    <col min="13" max="13" width="14.33203125" style="28" bestFit="1" customWidth="1"/>
    <col min="14" max="14" width="5.5546875" style="7" customWidth="1"/>
    <col min="15" max="15" width="17.88671875" style="27" customWidth="1"/>
    <col min="16" max="16" width="6.77734375" style="77" customWidth="1"/>
    <col min="17" max="17" width="11.21875" style="11" customWidth="1"/>
    <col min="18" max="18" width="4.77734375" style="11" customWidth="1"/>
    <col min="19" max="19" width="13.44140625" style="11" customWidth="1"/>
    <col min="20" max="20" width="8.88671875" style="11"/>
    <col min="21" max="21" width="8.88671875" style="11" customWidth="1"/>
    <col min="22" max="16384" width="8.88671875" style="11"/>
  </cols>
  <sheetData>
    <row r="1" spans="1:23" s="6" customFormat="1" ht="14.25" hidden="1" customHeight="1" thickBot="1">
      <c r="A1" s="30"/>
      <c r="B1" s="31"/>
      <c r="C1" s="32"/>
      <c r="D1" s="33" t="s">
        <v>830</v>
      </c>
      <c r="E1" s="32"/>
      <c r="F1" s="33" t="s">
        <v>830</v>
      </c>
      <c r="G1" s="32"/>
      <c r="H1" s="33" t="s">
        <v>830</v>
      </c>
      <c r="I1" s="32"/>
      <c r="J1" s="33" t="s">
        <v>830</v>
      </c>
      <c r="K1" s="32"/>
      <c r="L1" s="33" t="s">
        <v>830</v>
      </c>
      <c r="M1" s="34"/>
      <c r="N1" s="35"/>
      <c r="O1" s="36"/>
      <c r="P1" s="73"/>
    </row>
    <row r="2" spans="1:23" s="6" customFormat="1" ht="14.25" hidden="1" customHeight="1" thickBot="1">
      <c r="A2" s="37"/>
      <c r="B2" s="8"/>
      <c r="C2" s="9"/>
      <c r="D2" s="10"/>
      <c r="E2" s="9"/>
      <c r="F2" s="10"/>
      <c r="G2" s="9"/>
      <c r="H2" s="10"/>
      <c r="I2" s="9"/>
      <c r="J2" s="10"/>
      <c r="K2" s="9"/>
      <c r="L2" s="10"/>
      <c r="M2" s="38"/>
      <c r="N2" s="39"/>
      <c r="O2" s="40"/>
      <c r="P2" s="73"/>
    </row>
    <row r="3" spans="1:23" s="6" customFormat="1" ht="14.25" hidden="1" customHeight="1" thickBot="1">
      <c r="A3" s="37"/>
      <c r="B3" s="8"/>
      <c r="C3" s="9"/>
      <c r="D3" s="10">
        <v>134.91081621004565</v>
      </c>
      <c r="E3" s="9"/>
      <c r="F3" s="10">
        <v>1211.8134981968058</v>
      </c>
      <c r="G3" s="9"/>
      <c r="H3" s="10">
        <v>6524.6071171354179</v>
      </c>
      <c r="I3" s="9"/>
      <c r="J3" s="10">
        <v>125939.26</v>
      </c>
      <c r="K3" s="9"/>
      <c r="L3" s="10">
        <v>81.484863280217965</v>
      </c>
      <c r="M3" s="38"/>
      <c r="N3" s="39"/>
      <c r="O3" s="40"/>
      <c r="P3" s="73"/>
    </row>
    <row r="4" spans="1:23">
      <c r="A4" s="124" t="s">
        <v>0</v>
      </c>
      <c r="B4" s="126" t="s">
        <v>1</v>
      </c>
      <c r="C4" s="117" t="s">
        <v>831</v>
      </c>
      <c r="D4" s="117"/>
      <c r="E4" s="117" t="s">
        <v>832</v>
      </c>
      <c r="F4" s="117"/>
      <c r="G4" s="117" t="s">
        <v>833</v>
      </c>
      <c r="H4" s="117"/>
      <c r="I4" s="117" t="s">
        <v>834</v>
      </c>
      <c r="J4" s="117"/>
      <c r="K4" s="117" t="s">
        <v>835</v>
      </c>
      <c r="L4" s="117"/>
      <c r="M4" s="118" t="s">
        <v>836</v>
      </c>
      <c r="N4" s="120" t="s">
        <v>837</v>
      </c>
      <c r="O4" s="122" t="s">
        <v>838</v>
      </c>
      <c r="P4" s="74"/>
      <c r="Q4" s="115" t="s">
        <v>839</v>
      </c>
      <c r="R4" s="115" t="s">
        <v>840</v>
      </c>
      <c r="S4" s="115" t="s">
        <v>841</v>
      </c>
    </row>
    <row r="5" spans="1:23" ht="14.25" thickBot="1">
      <c r="A5" s="125"/>
      <c r="B5" s="127"/>
      <c r="C5" s="12" t="s">
        <v>842</v>
      </c>
      <c r="D5" s="13" t="s">
        <v>843</v>
      </c>
      <c r="E5" s="12" t="s">
        <v>842</v>
      </c>
      <c r="F5" s="13" t="s">
        <v>843</v>
      </c>
      <c r="G5" s="12" t="s">
        <v>842</v>
      </c>
      <c r="H5" s="13" t="s">
        <v>843</v>
      </c>
      <c r="I5" s="12" t="s">
        <v>842</v>
      </c>
      <c r="J5" s="13" t="s">
        <v>843</v>
      </c>
      <c r="K5" s="12" t="s">
        <v>844</v>
      </c>
      <c r="L5" s="13" t="s">
        <v>843</v>
      </c>
      <c r="M5" s="119"/>
      <c r="N5" s="121"/>
      <c r="O5" s="123"/>
      <c r="P5" s="74"/>
      <c r="Q5" s="116"/>
      <c r="R5" s="116"/>
      <c r="S5" s="116"/>
    </row>
    <row r="6" spans="1:23" ht="14.25" thickTop="1">
      <c r="A6" s="14" t="s">
        <v>2</v>
      </c>
      <c r="B6" s="15" t="s">
        <v>845</v>
      </c>
      <c r="C6" s="17">
        <v>111.29999999999973</v>
      </c>
      <c r="D6" s="16">
        <v>15015.573844178045</v>
      </c>
      <c r="E6" s="17">
        <v>3.4400000000000261</v>
      </c>
      <c r="F6" s="16">
        <v>3626.715437403428</v>
      </c>
      <c r="G6" s="17">
        <v>1.7000000000000028</v>
      </c>
      <c r="H6" s="16">
        <v>11091.832099130228</v>
      </c>
      <c r="I6" s="17">
        <v>0</v>
      </c>
      <c r="J6" s="16">
        <v>0</v>
      </c>
      <c r="K6" s="17">
        <v>691.98333333333335</v>
      </c>
      <c r="L6" s="16">
        <v>56386.167308856166</v>
      </c>
      <c r="M6" s="61">
        <v>86120</v>
      </c>
      <c r="N6" s="18">
        <v>1</v>
      </c>
      <c r="O6" s="70">
        <v>86120</v>
      </c>
      <c r="P6" s="75"/>
      <c r="Q6" s="67">
        <v>86120</v>
      </c>
      <c r="R6" s="80">
        <v>1</v>
      </c>
      <c r="S6" s="67"/>
      <c r="U6" s="63"/>
      <c r="V6" s="63"/>
      <c r="W6" s="63"/>
    </row>
    <row r="7" spans="1:23">
      <c r="A7" s="19" t="s">
        <v>3</v>
      </c>
      <c r="B7" s="20" t="s">
        <v>846</v>
      </c>
      <c r="C7" s="17">
        <v>4.8999999999996362</v>
      </c>
      <c r="D7" s="16">
        <v>661.06299942917462</v>
      </c>
      <c r="E7" s="17">
        <v>0.10999999999999943</v>
      </c>
      <c r="F7" s="16">
        <v>115.9705517774337</v>
      </c>
      <c r="G7" s="17">
        <v>0</v>
      </c>
      <c r="H7" s="16">
        <v>0</v>
      </c>
      <c r="I7" s="17">
        <v>0</v>
      </c>
      <c r="J7" s="16">
        <v>0</v>
      </c>
      <c r="K7" s="17">
        <v>1.6166666666666667</v>
      </c>
      <c r="L7" s="16">
        <v>131.73386230301904</v>
      </c>
      <c r="M7" s="61">
        <v>910</v>
      </c>
      <c r="N7" s="21">
        <v>1</v>
      </c>
      <c r="O7" s="71">
        <v>910</v>
      </c>
      <c r="P7" s="75"/>
      <c r="Q7" s="67">
        <v>910</v>
      </c>
      <c r="R7" s="80">
        <v>1</v>
      </c>
      <c r="S7" s="67"/>
      <c r="U7" s="63"/>
      <c r="V7" s="63"/>
      <c r="W7" s="63"/>
    </row>
    <row r="8" spans="1:23">
      <c r="A8" s="19" t="s">
        <v>4</v>
      </c>
      <c r="B8" s="20" t="s">
        <v>847</v>
      </c>
      <c r="C8" s="17">
        <v>47.900000000000091</v>
      </c>
      <c r="D8" s="16">
        <v>6462.2280964611991</v>
      </c>
      <c r="E8" s="17">
        <v>4.2899999999999636</v>
      </c>
      <c r="F8" s="16">
        <v>4522.8515193199</v>
      </c>
      <c r="G8" s="17">
        <v>1.2599999999999909</v>
      </c>
      <c r="H8" s="16">
        <v>8221.0049675905666</v>
      </c>
      <c r="I8" s="17">
        <v>0</v>
      </c>
      <c r="J8" s="16">
        <v>0</v>
      </c>
      <c r="K8" s="17">
        <v>78.61666666666666</v>
      </c>
      <c r="L8" s="16">
        <v>6406.068334879802</v>
      </c>
      <c r="M8" s="61">
        <v>25610</v>
      </c>
      <c r="N8" s="21">
        <v>1</v>
      </c>
      <c r="O8" s="71">
        <v>25610</v>
      </c>
      <c r="P8" s="75"/>
      <c r="Q8" s="67">
        <v>25610</v>
      </c>
      <c r="R8" s="80">
        <v>1</v>
      </c>
      <c r="S8" s="67"/>
      <c r="U8" s="63"/>
      <c r="V8" s="63"/>
      <c r="W8" s="63"/>
    </row>
    <row r="9" spans="1:23">
      <c r="A9" s="19" t="s">
        <v>5</v>
      </c>
      <c r="B9" s="20" t="s">
        <v>6</v>
      </c>
      <c r="C9" s="17">
        <v>23.100000000000136</v>
      </c>
      <c r="D9" s="16">
        <v>3116.4398544520732</v>
      </c>
      <c r="E9" s="17">
        <v>7.3799999999999955</v>
      </c>
      <c r="F9" s="16">
        <v>7780.5697465224057</v>
      </c>
      <c r="G9" s="17">
        <v>0.73000000000000398</v>
      </c>
      <c r="H9" s="16">
        <v>4762.9631955088807</v>
      </c>
      <c r="I9" s="17">
        <v>0</v>
      </c>
      <c r="J9" s="16">
        <v>0</v>
      </c>
      <c r="K9" s="17">
        <v>40.75</v>
      </c>
      <c r="L9" s="16">
        <v>3320.508178668882</v>
      </c>
      <c r="M9" s="61">
        <v>18980</v>
      </c>
      <c r="N9" s="21">
        <v>1</v>
      </c>
      <c r="O9" s="71">
        <v>18980</v>
      </c>
      <c r="P9" s="75"/>
      <c r="Q9" s="67">
        <v>18980</v>
      </c>
      <c r="R9" s="80">
        <v>1</v>
      </c>
      <c r="S9" s="67"/>
      <c r="U9" s="63"/>
      <c r="V9" s="63"/>
      <c r="W9" s="63"/>
    </row>
    <row r="10" spans="1:23">
      <c r="A10" s="19" t="s">
        <v>7</v>
      </c>
      <c r="B10" s="20" t="s">
        <v>8</v>
      </c>
      <c r="C10" s="17">
        <v>22.5</v>
      </c>
      <c r="D10" s="16">
        <v>3035.4933647260273</v>
      </c>
      <c r="E10" s="17">
        <v>2.6899999999999977</v>
      </c>
      <c r="F10" s="16">
        <v>2836.0071298299822</v>
      </c>
      <c r="G10" s="17">
        <v>0.67000000000000171</v>
      </c>
      <c r="H10" s="16">
        <v>4371.4867684807414</v>
      </c>
      <c r="I10" s="17">
        <v>0</v>
      </c>
      <c r="J10" s="16">
        <v>0</v>
      </c>
      <c r="K10" s="17">
        <v>367.66666666666669</v>
      </c>
      <c r="L10" s="16">
        <v>29959.268066026805</v>
      </c>
      <c r="M10" s="61">
        <v>40200</v>
      </c>
      <c r="N10" s="21">
        <v>1</v>
      </c>
      <c r="O10" s="71">
        <v>40200</v>
      </c>
      <c r="P10" s="75"/>
      <c r="Q10" s="67">
        <v>40200</v>
      </c>
      <c r="R10" s="80">
        <v>1</v>
      </c>
      <c r="S10" s="67"/>
      <c r="U10" s="63"/>
      <c r="V10" s="63"/>
      <c r="W10" s="63"/>
    </row>
    <row r="11" spans="1:23">
      <c r="A11" s="19" t="s">
        <v>9</v>
      </c>
      <c r="B11" s="20" t="s">
        <v>10</v>
      </c>
      <c r="C11" s="17">
        <v>19.599999999999909</v>
      </c>
      <c r="D11" s="16">
        <v>2644.2519977168827</v>
      </c>
      <c r="E11" s="17">
        <v>2.8400000000000034</v>
      </c>
      <c r="F11" s="16">
        <v>2994.1487913446713</v>
      </c>
      <c r="G11" s="17">
        <v>0.71000000000000085</v>
      </c>
      <c r="H11" s="16">
        <v>4632.4710531661522</v>
      </c>
      <c r="I11" s="17">
        <v>0</v>
      </c>
      <c r="J11" s="16">
        <v>0</v>
      </c>
      <c r="K11" s="17">
        <v>141.38333333333333</v>
      </c>
      <c r="L11" s="16">
        <v>11520.601586768149</v>
      </c>
      <c r="M11" s="61">
        <v>21790</v>
      </c>
      <c r="N11" s="21">
        <v>1</v>
      </c>
      <c r="O11" s="71">
        <v>21790</v>
      </c>
      <c r="P11" s="75"/>
      <c r="Q11" s="67">
        <v>21790</v>
      </c>
      <c r="R11" s="80">
        <v>1</v>
      </c>
      <c r="S11" s="67"/>
      <c r="U11" s="63"/>
      <c r="V11" s="63"/>
      <c r="W11" s="63"/>
    </row>
    <row r="12" spans="1:23">
      <c r="A12" s="19" t="s">
        <v>11</v>
      </c>
      <c r="B12" s="20" t="s">
        <v>12</v>
      </c>
      <c r="C12" s="17">
        <v>24.299999999999955</v>
      </c>
      <c r="D12" s="16">
        <v>3278.3328339041032</v>
      </c>
      <c r="E12" s="17">
        <v>3.7599999999999909</v>
      </c>
      <c r="F12" s="16">
        <v>3964.0843153013811</v>
      </c>
      <c r="G12" s="17">
        <v>2.0799999999999983</v>
      </c>
      <c r="H12" s="16">
        <v>13571.182803641657</v>
      </c>
      <c r="I12" s="17">
        <v>0</v>
      </c>
      <c r="J12" s="16">
        <v>0</v>
      </c>
      <c r="K12" s="17">
        <v>53.866666666666667</v>
      </c>
      <c r="L12" s="16">
        <v>4389.3179686944077</v>
      </c>
      <c r="M12" s="61">
        <v>25200</v>
      </c>
      <c r="N12" s="21">
        <v>1</v>
      </c>
      <c r="O12" s="71">
        <v>25200</v>
      </c>
      <c r="P12" s="75"/>
      <c r="Q12" s="67">
        <v>25200</v>
      </c>
      <c r="R12" s="80">
        <v>1</v>
      </c>
      <c r="S12" s="67"/>
      <c r="U12" s="63"/>
      <c r="V12" s="63"/>
      <c r="W12" s="63"/>
    </row>
    <row r="13" spans="1:23">
      <c r="A13" s="19" t="s">
        <v>13</v>
      </c>
      <c r="B13" s="20" t="s">
        <v>14</v>
      </c>
      <c r="C13" s="17">
        <v>23.400000000000091</v>
      </c>
      <c r="D13" s="16">
        <v>3156.9130993150807</v>
      </c>
      <c r="E13" s="17">
        <v>3.0200000000000102</v>
      </c>
      <c r="F13" s="16">
        <v>3183.9187851622983</v>
      </c>
      <c r="G13" s="17">
        <v>1.2600000000000051</v>
      </c>
      <c r="H13" s="16">
        <v>8221.0049675906594</v>
      </c>
      <c r="I13" s="17">
        <v>0</v>
      </c>
      <c r="J13" s="16">
        <v>0</v>
      </c>
      <c r="K13" s="17">
        <v>347.01666666666665</v>
      </c>
      <c r="L13" s="16">
        <v>28276.605639290305</v>
      </c>
      <c r="M13" s="61">
        <v>42840</v>
      </c>
      <c r="N13" s="21">
        <v>1</v>
      </c>
      <c r="O13" s="71">
        <v>42840</v>
      </c>
      <c r="P13" s="75"/>
      <c r="Q13" s="67">
        <v>42840</v>
      </c>
      <c r="R13" s="80">
        <v>1</v>
      </c>
      <c r="S13" s="67"/>
      <c r="U13" s="63"/>
      <c r="V13" s="63"/>
      <c r="W13" s="63"/>
    </row>
    <row r="14" spans="1:23">
      <c r="A14" s="19" t="s">
        <v>15</v>
      </c>
      <c r="B14" s="20" t="s">
        <v>16</v>
      </c>
      <c r="C14" s="17">
        <v>40</v>
      </c>
      <c r="D14" s="16">
        <v>5396.4326484018256</v>
      </c>
      <c r="E14" s="17">
        <v>22.129999999999995</v>
      </c>
      <c r="F14" s="16">
        <v>23331.166462132918</v>
      </c>
      <c r="G14" s="17">
        <v>0.72000000000000597</v>
      </c>
      <c r="H14" s="16">
        <v>4697.7171243375396</v>
      </c>
      <c r="I14" s="17">
        <v>0</v>
      </c>
      <c r="J14" s="16">
        <v>0</v>
      </c>
      <c r="K14" s="17">
        <v>361.58333333333331</v>
      </c>
      <c r="L14" s="16">
        <v>29463.568481072143</v>
      </c>
      <c r="M14" s="61">
        <v>62890</v>
      </c>
      <c r="N14" s="21">
        <v>1</v>
      </c>
      <c r="O14" s="71">
        <v>62890</v>
      </c>
      <c r="P14" s="75"/>
      <c r="Q14" s="67">
        <v>62890</v>
      </c>
      <c r="R14" s="80">
        <v>1</v>
      </c>
      <c r="S14" s="67"/>
      <c r="U14" s="63"/>
      <c r="V14" s="63"/>
      <c r="W14" s="63"/>
    </row>
    <row r="15" spans="1:23">
      <c r="A15" s="19" t="s">
        <v>17</v>
      </c>
      <c r="B15" s="20" t="s">
        <v>18</v>
      </c>
      <c r="C15" s="17">
        <v>58.600000000000136</v>
      </c>
      <c r="D15" s="16">
        <v>7905.7738299086932</v>
      </c>
      <c r="E15" s="17">
        <v>4.7599999999999909</v>
      </c>
      <c r="F15" s="16">
        <v>5018.3620587326022</v>
      </c>
      <c r="G15" s="17">
        <v>2.4299999999999997</v>
      </c>
      <c r="H15" s="16">
        <v>15854.795294639063</v>
      </c>
      <c r="I15" s="17">
        <v>0</v>
      </c>
      <c r="J15" s="16">
        <v>0</v>
      </c>
      <c r="K15" s="17">
        <v>294.5</v>
      </c>
      <c r="L15" s="16">
        <v>23997.29223602419</v>
      </c>
      <c r="M15" s="61">
        <v>52780</v>
      </c>
      <c r="N15" s="21">
        <v>1</v>
      </c>
      <c r="O15" s="71">
        <v>52780</v>
      </c>
      <c r="P15" s="75"/>
      <c r="Q15" s="67">
        <v>52780</v>
      </c>
      <c r="R15" s="80">
        <v>1</v>
      </c>
      <c r="S15" s="67"/>
      <c r="U15" s="63"/>
      <c r="V15" s="63"/>
      <c r="W15" s="63"/>
    </row>
    <row r="16" spans="1:23">
      <c r="A16" s="19" t="s">
        <v>19</v>
      </c>
      <c r="B16" s="20" t="s">
        <v>20</v>
      </c>
      <c r="C16" s="17">
        <v>35.400000000000034</v>
      </c>
      <c r="D16" s="16">
        <v>4775.842893835621</v>
      </c>
      <c r="E16" s="17">
        <v>9.9000000000000341</v>
      </c>
      <c r="F16" s="16">
        <v>10437.349659969124</v>
      </c>
      <c r="G16" s="17">
        <v>3.8199999999999932</v>
      </c>
      <c r="H16" s="16">
        <v>24923.999187457252</v>
      </c>
      <c r="I16" s="17">
        <v>0</v>
      </c>
      <c r="J16" s="16">
        <v>0</v>
      </c>
      <c r="K16" s="17">
        <v>383.03333333333336</v>
      </c>
      <c r="L16" s="16">
        <v>31211.418798432824</v>
      </c>
      <c r="M16" s="61">
        <v>71350</v>
      </c>
      <c r="N16" s="21">
        <v>2</v>
      </c>
      <c r="O16" s="71">
        <v>35680</v>
      </c>
      <c r="P16" s="75"/>
      <c r="Q16" s="67"/>
      <c r="R16" s="80">
        <v>2</v>
      </c>
      <c r="S16" s="67">
        <v>35675</v>
      </c>
      <c r="U16" s="63"/>
      <c r="V16" s="63"/>
      <c r="W16" s="63"/>
    </row>
    <row r="17" spans="1:23">
      <c r="A17" s="19" t="s">
        <v>21</v>
      </c>
      <c r="B17" s="20" t="s">
        <v>22</v>
      </c>
      <c r="C17" s="17">
        <v>23.5</v>
      </c>
      <c r="D17" s="16">
        <v>3170.4041809360729</v>
      </c>
      <c r="E17" s="17">
        <v>7.0600000000000023</v>
      </c>
      <c r="F17" s="16">
        <v>7443.2008686244226</v>
      </c>
      <c r="G17" s="17">
        <v>3.1700000000000017</v>
      </c>
      <c r="H17" s="16">
        <v>20683.004561319285</v>
      </c>
      <c r="I17" s="17">
        <v>0</v>
      </c>
      <c r="J17" s="16">
        <v>0</v>
      </c>
      <c r="K17" s="17">
        <v>321.66666666666669</v>
      </c>
      <c r="L17" s="16">
        <v>26210.964355136781</v>
      </c>
      <c r="M17" s="61">
        <v>57510</v>
      </c>
      <c r="N17" s="21">
        <v>2</v>
      </c>
      <c r="O17" s="71">
        <v>28760</v>
      </c>
      <c r="P17" s="75"/>
      <c r="Q17" s="67"/>
      <c r="R17" s="80">
        <v>2</v>
      </c>
      <c r="S17" s="67">
        <v>28755</v>
      </c>
      <c r="U17" s="63"/>
      <c r="V17" s="63"/>
      <c r="W17" s="63"/>
    </row>
    <row r="18" spans="1:23">
      <c r="A18" s="19" t="s">
        <v>23</v>
      </c>
      <c r="B18" s="20" t="s">
        <v>24</v>
      </c>
      <c r="C18" s="17">
        <v>33.5</v>
      </c>
      <c r="D18" s="16">
        <v>4519.5123430365293</v>
      </c>
      <c r="E18" s="17">
        <v>3.9200000000000728</v>
      </c>
      <c r="F18" s="16">
        <v>4132.7687542504627</v>
      </c>
      <c r="G18" s="17">
        <v>1</v>
      </c>
      <c r="H18" s="16">
        <v>6524.6071171354179</v>
      </c>
      <c r="I18" s="17">
        <v>0</v>
      </c>
      <c r="J18" s="16">
        <v>0</v>
      </c>
      <c r="K18" s="17">
        <v>98.25</v>
      </c>
      <c r="L18" s="16">
        <v>8005.8878172814148</v>
      </c>
      <c r="M18" s="61">
        <v>23180</v>
      </c>
      <c r="N18" s="21">
        <v>2</v>
      </c>
      <c r="O18" s="71">
        <v>11590</v>
      </c>
      <c r="P18" s="75"/>
      <c r="Q18" s="67"/>
      <c r="R18" s="80">
        <v>2</v>
      </c>
      <c r="S18" s="67">
        <v>11590</v>
      </c>
      <c r="U18" s="63"/>
      <c r="V18" s="63"/>
      <c r="W18" s="63"/>
    </row>
    <row r="19" spans="1:23">
      <c r="A19" s="19" t="s">
        <v>25</v>
      </c>
      <c r="B19" s="20" t="s">
        <v>26</v>
      </c>
      <c r="C19" s="17">
        <v>35.699999999999818</v>
      </c>
      <c r="D19" s="16">
        <v>4816.3161386986048</v>
      </c>
      <c r="E19" s="17">
        <v>2.75</v>
      </c>
      <c r="F19" s="16">
        <v>2899.2637944358576</v>
      </c>
      <c r="G19" s="17">
        <v>0.55000000000001137</v>
      </c>
      <c r="H19" s="16">
        <v>3588.533914424554</v>
      </c>
      <c r="I19" s="17">
        <v>0</v>
      </c>
      <c r="J19" s="16">
        <v>0</v>
      </c>
      <c r="K19" s="17">
        <v>59.81666666666667</v>
      </c>
      <c r="L19" s="16">
        <v>4874.1529052117048</v>
      </c>
      <c r="M19" s="61">
        <v>16180</v>
      </c>
      <c r="N19" s="21">
        <v>2</v>
      </c>
      <c r="O19" s="71">
        <v>8090</v>
      </c>
      <c r="P19" s="75"/>
      <c r="Q19" s="67"/>
      <c r="R19" s="80">
        <v>2</v>
      </c>
      <c r="S19" s="67">
        <v>8090</v>
      </c>
      <c r="U19" s="63"/>
      <c r="V19" s="63"/>
      <c r="W19" s="63"/>
    </row>
    <row r="20" spans="1:23">
      <c r="A20" s="19" t="s">
        <v>27</v>
      </c>
      <c r="B20" s="20" t="s">
        <v>28</v>
      </c>
      <c r="C20" s="17">
        <v>20.300000000000182</v>
      </c>
      <c r="D20" s="16">
        <v>2738.6895690639512</v>
      </c>
      <c r="E20" s="17">
        <v>2.839999999999975</v>
      </c>
      <c r="F20" s="16">
        <v>2994.1487913446413</v>
      </c>
      <c r="G20" s="17">
        <v>0.78999999999999204</v>
      </c>
      <c r="H20" s="16">
        <v>5154.4396225369283</v>
      </c>
      <c r="I20" s="17">
        <v>0</v>
      </c>
      <c r="J20" s="16">
        <v>0</v>
      </c>
      <c r="K20" s="17">
        <v>394.26666666666665</v>
      </c>
      <c r="L20" s="16">
        <v>32126.7654292806</v>
      </c>
      <c r="M20" s="61">
        <v>43010</v>
      </c>
      <c r="N20" s="21">
        <v>2</v>
      </c>
      <c r="O20" s="71">
        <v>21510</v>
      </c>
      <c r="P20" s="75"/>
      <c r="Q20" s="67"/>
      <c r="R20" s="80">
        <v>2</v>
      </c>
      <c r="S20" s="67">
        <v>21505</v>
      </c>
      <c r="U20" s="63"/>
      <c r="V20" s="63"/>
      <c r="W20" s="63"/>
    </row>
    <row r="21" spans="1:23">
      <c r="A21" s="19" t="s">
        <v>29</v>
      </c>
      <c r="B21" s="20" t="s">
        <v>30</v>
      </c>
      <c r="C21" s="17">
        <v>18.700000000000273</v>
      </c>
      <c r="D21" s="16">
        <v>2522.8322631278907</v>
      </c>
      <c r="E21" s="17">
        <v>3.0099999999999909</v>
      </c>
      <c r="F21" s="16">
        <v>3173.3760077279658</v>
      </c>
      <c r="G21" s="17">
        <v>1.4399999999999977</v>
      </c>
      <c r="H21" s="16">
        <v>9395.4342486749865</v>
      </c>
      <c r="I21" s="17">
        <v>0</v>
      </c>
      <c r="J21" s="16">
        <v>0</v>
      </c>
      <c r="K21" s="17">
        <v>138.51666666666668</v>
      </c>
      <c r="L21" s="16">
        <v>11287.011645364859</v>
      </c>
      <c r="M21" s="61">
        <v>26380</v>
      </c>
      <c r="N21" s="21">
        <v>2</v>
      </c>
      <c r="O21" s="71">
        <v>13190</v>
      </c>
      <c r="P21" s="75"/>
      <c r="Q21" s="67"/>
      <c r="R21" s="80">
        <v>2</v>
      </c>
      <c r="S21" s="67">
        <v>13190</v>
      </c>
      <c r="U21" s="63"/>
      <c r="V21" s="63"/>
      <c r="W21" s="63"/>
    </row>
    <row r="22" spans="1:23">
      <c r="A22" s="19" t="s">
        <v>31</v>
      </c>
      <c r="B22" s="20" t="s">
        <v>32</v>
      </c>
      <c r="C22" s="17">
        <v>26.5</v>
      </c>
      <c r="D22" s="16">
        <v>3575.1366295662096</v>
      </c>
      <c r="E22" s="17">
        <v>4.4400000000000546</v>
      </c>
      <c r="F22" s="16">
        <v>4680.9931808346792</v>
      </c>
      <c r="G22" s="17">
        <v>1.0699999999999932</v>
      </c>
      <c r="H22" s="16">
        <v>6981.3296153348529</v>
      </c>
      <c r="I22" s="17">
        <v>0</v>
      </c>
      <c r="J22" s="16">
        <v>0</v>
      </c>
      <c r="K22" s="17">
        <v>152.58333333333334</v>
      </c>
      <c r="L22" s="16">
        <v>12433.232055506593</v>
      </c>
      <c r="M22" s="61">
        <v>27670</v>
      </c>
      <c r="N22" s="21">
        <v>2</v>
      </c>
      <c r="O22" s="71">
        <v>13840</v>
      </c>
      <c r="P22" s="75"/>
      <c r="Q22" s="67"/>
      <c r="R22" s="80">
        <v>2</v>
      </c>
      <c r="S22" s="67">
        <v>13835</v>
      </c>
      <c r="U22" s="63"/>
      <c r="V22" s="63"/>
      <c r="W22" s="63"/>
    </row>
    <row r="23" spans="1:23">
      <c r="A23" s="19" t="s">
        <v>33</v>
      </c>
      <c r="B23" s="20" t="s">
        <v>34</v>
      </c>
      <c r="C23" s="17">
        <v>22.400000000000091</v>
      </c>
      <c r="D23" s="16">
        <v>3022.0022831050351</v>
      </c>
      <c r="E23" s="17">
        <v>3.9699999999999704</v>
      </c>
      <c r="F23" s="16">
        <v>4185.4826414219169</v>
      </c>
      <c r="G23" s="17">
        <v>1.0699999999999932</v>
      </c>
      <c r="H23" s="16">
        <v>6981.3296153348529</v>
      </c>
      <c r="I23" s="17">
        <v>0</v>
      </c>
      <c r="J23" s="16">
        <v>0</v>
      </c>
      <c r="K23" s="17">
        <v>172.18333333333334</v>
      </c>
      <c r="L23" s="16">
        <v>14030.335375798864</v>
      </c>
      <c r="M23" s="61">
        <v>28220</v>
      </c>
      <c r="N23" s="21">
        <v>2</v>
      </c>
      <c r="O23" s="71">
        <v>14110</v>
      </c>
      <c r="P23" s="75"/>
      <c r="Q23" s="67"/>
      <c r="R23" s="80">
        <v>2</v>
      </c>
      <c r="S23" s="67">
        <v>14110</v>
      </c>
      <c r="U23" s="63"/>
      <c r="V23" s="63"/>
      <c r="W23" s="63"/>
    </row>
    <row r="24" spans="1:23">
      <c r="A24" s="19" t="s">
        <v>35</v>
      </c>
      <c r="B24" s="20" t="s">
        <v>36</v>
      </c>
      <c r="C24" s="17">
        <v>25.299999999999727</v>
      </c>
      <c r="D24" s="16">
        <v>3413.2436501141183</v>
      </c>
      <c r="E24" s="17">
        <v>5.339999999999975</v>
      </c>
      <c r="F24" s="16">
        <v>5629.8431499226936</v>
      </c>
      <c r="G24" s="17">
        <v>1.9099999999999966</v>
      </c>
      <c r="H24" s="16">
        <v>12461.999593728626</v>
      </c>
      <c r="I24" s="17">
        <v>0</v>
      </c>
      <c r="J24" s="16">
        <v>0</v>
      </c>
      <c r="K24" s="17">
        <v>155.58333333333334</v>
      </c>
      <c r="L24" s="16">
        <v>12677.686645347247</v>
      </c>
      <c r="M24" s="61">
        <v>34180</v>
      </c>
      <c r="N24" s="21">
        <v>2</v>
      </c>
      <c r="O24" s="71">
        <v>17090</v>
      </c>
      <c r="P24" s="75"/>
      <c r="Q24" s="67"/>
      <c r="R24" s="80">
        <v>2</v>
      </c>
      <c r="S24" s="67">
        <v>17090</v>
      </c>
      <c r="U24" s="63"/>
      <c r="V24" s="63"/>
      <c r="W24" s="63"/>
    </row>
    <row r="25" spans="1:23">
      <c r="A25" s="19" t="s">
        <v>37</v>
      </c>
      <c r="B25" s="20" t="s">
        <v>38</v>
      </c>
      <c r="C25" s="17">
        <v>166.19999999999982</v>
      </c>
      <c r="D25" s="16">
        <v>22422.177654109564</v>
      </c>
      <c r="E25" s="17">
        <v>7.2200000000000273</v>
      </c>
      <c r="F25" s="16">
        <v>7611.8853075734451</v>
      </c>
      <c r="G25" s="17">
        <v>1.6799999999999926</v>
      </c>
      <c r="H25" s="16">
        <v>10961.339956787453</v>
      </c>
      <c r="I25" s="17">
        <v>0</v>
      </c>
      <c r="J25" s="16">
        <v>0</v>
      </c>
      <c r="K25" s="17">
        <v>356.85</v>
      </c>
      <c r="L25" s="16">
        <v>29077.873461545783</v>
      </c>
      <c r="M25" s="61">
        <v>70070</v>
      </c>
      <c r="N25" s="21">
        <v>2</v>
      </c>
      <c r="O25" s="71">
        <v>35040</v>
      </c>
      <c r="P25" s="75"/>
      <c r="Q25" s="67"/>
      <c r="R25" s="80">
        <v>2</v>
      </c>
      <c r="S25" s="67">
        <v>35035</v>
      </c>
      <c r="U25" s="63"/>
      <c r="V25" s="63"/>
      <c r="W25" s="63"/>
    </row>
    <row r="26" spans="1:23">
      <c r="A26" s="19" t="s">
        <v>39</v>
      </c>
      <c r="B26" s="20" t="s">
        <v>40</v>
      </c>
      <c r="C26" s="17">
        <v>60.599999999999909</v>
      </c>
      <c r="D26" s="16">
        <v>8175.5954623287544</v>
      </c>
      <c r="E26" s="17">
        <v>4.1700000000000159</v>
      </c>
      <c r="F26" s="16">
        <v>4396.3381901082084</v>
      </c>
      <c r="G26" s="17">
        <v>1.2300000000000182</v>
      </c>
      <c r="H26" s="16">
        <v>8025.2667540766824</v>
      </c>
      <c r="I26" s="17">
        <v>0</v>
      </c>
      <c r="J26" s="16">
        <v>0</v>
      </c>
      <c r="K26" s="17">
        <v>312.95</v>
      </c>
      <c r="L26" s="16">
        <v>25500.687963544213</v>
      </c>
      <c r="M26" s="61">
        <v>46100</v>
      </c>
      <c r="N26" s="21">
        <v>2</v>
      </c>
      <c r="O26" s="71">
        <v>23050</v>
      </c>
      <c r="P26" s="75"/>
      <c r="Q26" s="67"/>
      <c r="R26" s="80">
        <v>2</v>
      </c>
      <c r="S26" s="67">
        <v>23050</v>
      </c>
      <c r="U26" s="63"/>
      <c r="V26" s="63"/>
      <c r="W26" s="63"/>
    </row>
    <row r="27" spans="1:23">
      <c r="A27" s="19" t="s">
        <v>41</v>
      </c>
      <c r="B27" s="20" t="s">
        <v>42</v>
      </c>
      <c r="C27" s="17">
        <v>28.900000000000091</v>
      </c>
      <c r="D27" s="16">
        <v>3898.9225884703314</v>
      </c>
      <c r="E27" s="17">
        <v>2.6100000000000136</v>
      </c>
      <c r="F27" s="16">
        <v>2751.6649103555014</v>
      </c>
      <c r="G27" s="17">
        <v>1.0699999999999932</v>
      </c>
      <c r="H27" s="16">
        <v>6981.3296153348529</v>
      </c>
      <c r="I27" s="17">
        <v>0</v>
      </c>
      <c r="J27" s="16">
        <v>0</v>
      </c>
      <c r="K27" s="17">
        <v>140.73333333333332</v>
      </c>
      <c r="L27" s="16">
        <v>11467.636425636007</v>
      </c>
      <c r="M27" s="61">
        <v>25100</v>
      </c>
      <c r="N27" s="21">
        <v>2</v>
      </c>
      <c r="O27" s="71">
        <v>12550</v>
      </c>
      <c r="P27" s="75"/>
      <c r="Q27" s="67"/>
      <c r="R27" s="80">
        <v>2</v>
      </c>
      <c r="S27" s="67">
        <v>12550</v>
      </c>
      <c r="U27" s="63"/>
      <c r="V27" s="63"/>
      <c r="W27" s="63"/>
    </row>
    <row r="28" spans="1:23">
      <c r="A28" s="19" t="s">
        <v>43</v>
      </c>
      <c r="B28" s="20" t="s">
        <v>44</v>
      </c>
      <c r="C28" s="17">
        <v>34.5</v>
      </c>
      <c r="D28" s="16">
        <v>4654.4231592465749</v>
      </c>
      <c r="E28" s="17">
        <v>4.3400000000000034</v>
      </c>
      <c r="F28" s="16">
        <v>4575.5654064915025</v>
      </c>
      <c r="G28" s="17">
        <v>1.6800000000000068</v>
      </c>
      <c r="H28" s="16">
        <v>10961.339956787546</v>
      </c>
      <c r="I28" s="17">
        <v>0</v>
      </c>
      <c r="J28" s="16">
        <v>0</v>
      </c>
      <c r="K28" s="17">
        <v>22.483333333333334</v>
      </c>
      <c r="L28" s="16">
        <v>1832.051342750234</v>
      </c>
      <c r="M28" s="61">
        <v>22020</v>
      </c>
      <c r="N28" s="21">
        <v>1</v>
      </c>
      <c r="O28" s="71">
        <v>22020</v>
      </c>
      <c r="P28" s="75"/>
      <c r="Q28" s="67">
        <v>22020</v>
      </c>
      <c r="R28" s="80">
        <v>1</v>
      </c>
      <c r="S28" s="67"/>
      <c r="U28" s="63"/>
      <c r="V28" s="63"/>
      <c r="W28" s="63"/>
    </row>
    <row r="29" spans="1:23">
      <c r="A29" s="19" t="s">
        <v>45</v>
      </c>
      <c r="B29" s="20" t="s">
        <v>46</v>
      </c>
      <c r="C29" s="17">
        <v>26.899999999999864</v>
      </c>
      <c r="D29" s="16">
        <v>3629.1009560502098</v>
      </c>
      <c r="E29" s="17">
        <v>4.8099999999999739</v>
      </c>
      <c r="F29" s="16">
        <v>5071.0759459041456</v>
      </c>
      <c r="G29" s="17">
        <v>1.1599999999999966</v>
      </c>
      <c r="H29" s="16">
        <v>7568.5442558770628</v>
      </c>
      <c r="I29" s="17">
        <v>0</v>
      </c>
      <c r="J29" s="16">
        <v>0</v>
      </c>
      <c r="K29" s="17">
        <v>185.9</v>
      </c>
      <c r="L29" s="16">
        <v>15148.03608379252</v>
      </c>
      <c r="M29" s="61">
        <v>31420</v>
      </c>
      <c r="N29" s="21">
        <v>1</v>
      </c>
      <c r="O29" s="71">
        <v>31420</v>
      </c>
      <c r="P29" s="75"/>
      <c r="Q29" s="67">
        <v>31420</v>
      </c>
      <c r="R29" s="80">
        <v>1</v>
      </c>
      <c r="S29" s="67"/>
      <c r="U29" s="63"/>
      <c r="V29" s="63"/>
      <c r="W29" s="63"/>
    </row>
    <row r="30" spans="1:23">
      <c r="A30" s="19" t="s">
        <v>47</v>
      </c>
      <c r="B30" s="20" t="s">
        <v>48</v>
      </c>
      <c r="C30" s="17">
        <v>27.299999999999955</v>
      </c>
      <c r="D30" s="16">
        <v>3683.0652825342404</v>
      </c>
      <c r="E30" s="17">
        <v>3.9000000000000057</v>
      </c>
      <c r="F30" s="16">
        <v>4111.6831993817677</v>
      </c>
      <c r="G30" s="17">
        <v>1.6099999999999994</v>
      </c>
      <c r="H30" s="16">
        <v>10504.61745858802</v>
      </c>
      <c r="I30" s="17">
        <v>0</v>
      </c>
      <c r="J30" s="16">
        <v>0</v>
      </c>
      <c r="K30" s="17">
        <v>99.183333333333337</v>
      </c>
      <c r="L30" s="16">
        <v>8081.9403563429523</v>
      </c>
      <c r="M30" s="61">
        <v>26380</v>
      </c>
      <c r="N30" s="21">
        <v>1</v>
      </c>
      <c r="O30" s="71">
        <v>26380</v>
      </c>
      <c r="P30" s="75"/>
      <c r="Q30" s="67">
        <v>26380</v>
      </c>
      <c r="R30" s="80">
        <v>1</v>
      </c>
      <c r="S30" s="67"/>
      <c r="U30" s="63"/>
      <c r="V30" s="63"/>
      <c r="W30" s="63"/>
    </row>
    <row r="31" spans="1:23">
      <c r="A31" s="19" t="s">
        <v>49</v>
      </c>
      <c r="B31" s="20" t="s">
        <v>50</v>
      </c>
      <c r="C31" s="17">
        <v>21.799999999999955</v>
      </c>
      <c r="D31" s="16">
        <v>2941.0557933789892</v>
      </c>
      <c r="E31" s="17">
        <v>1.0200000000000102</v>
      </c>
      <c r="F31" s="16">
        <v>1075.3632982998561</v>
      </c>
      <c r="G31" s="17">
        <v>0.35000000000000853</v>
      </c>
      <c r="H31" s="16">
        <v>2283.6124909974519</v>
      </c>
      <c r="I31" s="17">
        <v>0</v>
      </c>
      <c r="J31" s="16">
        <v>0</v>
      </c>
      <c r="K31" s="17">
        <v>69.3</v>
      </c>
      <c r="L31" s="16">
        <v>5646.9010253191045</v>
      </c>
      <c r="M31" s="61">
        <v>11950</v>
      </c>
      <c r="N31" s="21">
        <v>1</v>
      </c>
      <c r="O31" s="71">
        <v>11950</v>
      </c>
      <c r="P31" s="75"/>
      <c r="Q31" s="67">
        <v>11950</v>
      </c>
      <c r="R31" s="80">
        <v>1</v>
      </c>
      <c r="S31" s="67"/>
      <c r="U31" s="63"/>
      <c r="V31" s="63"/>
      <c r="W31" s="63"/>
    </row>
    <row r="32" spans="1:23">
      <c r="A32" s="19" t="s">
        <v>51</v>
      </c>
      <c r="B32" s="20" t="s">
        <v>52</v>
      </c>
      <c r="C32" s="17">
        <v>23.600000000000136</v>
      </c>
      <c r="D32" s="16">
        <v>3183.895262557096</v>
      </c>
      <c r="E32" s="17">
        <v>6.8300000000000125</v>
      </c>
      <c r="F32" s="16">
        <v>7200.7169876352536</v>
      </c>
      <c r="G32" s="17">
        <v>3.5499999999999972</v>
      </c>
      <c r="H32" s="16">
        <v>23162.355265830716</v>
      </c>
      <c r="I32" s="17">
        <v>0</v>
      </c>
      <c r="J32" s="16">
        <v>0</v>
      </c>
      <c r="K32" s="17">
        <v>69.933333333333337</v>
      </c>
      <c r="L32" s="16">
        <v>5698.5081053965769</v>
      </c>
      <c r="M32" s="61">
        <v>39250</v>
      </c>
      <c r="N32" s="21">
        <v>1</v>
      </c>
      <c r="O32" s="71">
        <v>39250</v>
      </c>
      <c r="P32" s="75"/>
      <c r="Q32" s="67">
        <v>39250</v>
      </c>
      <c r="R32" s="80">
        <v>1</v>
      </c>
      <c r="S32" s="67"/>
      <c r="U32" s="63"/>
      <c r="V32" s="63"/>
      <c r="W32" s="63"/>
    </row>
    <row r="33" spans="1:23">
      <c r="A33" s="19" t="s">
        <v>53</v>
      </c>
      <c r="B33" s="20" t="s">
        <v>54</v>
      </c>
      <c r="C33" s="17">
        <v>50.700000000000273</v>
      </c>
      <c r="D33" s="16">
        <v>6839.9783818493515</v>
      </c>
      <c r="E33" s="17">
        <v>5.92999999999995</v>
      </c>
      <c r="F33" s="16">
        <v>6251.8670185470883</v>
      </c>
      <c r="G33" s="17">
        <v>1.5499999999999829</v>
      </c>
      <c r="H33" s="16">
        <v>10113.141031559786</v>
      </c>
      <c r="I33" s="17">
        <v>0</v>
      </c>
      <c r="J33" s="16">
        <v>0</v>
      </c>
      <c r="K33" s="17">
        <v>462</v>
      </c>
      <c r="L33" s="16">
        <v>37646.006835460699</v>
      </c>
      <c r="M33" s="61">
        <v>60850</v>
      </c>
      <c r="N33" s="21">
        <v>2</v>
      </c>
      <c r="O33" s="71">
        <v>30430</v>
      </c>
      <c r="P33" s="75"/>
      <c r="Q33" s="67"/>
      <c r="R33" s="80">
        <v>2</v>
      </c>
      <c r="S33" s="67">
        <v>30425</v>
      </c>
      <c r="U33" s="63"/>
      <c r="V33" s="63"/>
      <c r="W33" s="63"/>
    </row>
    <row r="34" spans="1:23">
      <c r="A34" s="19" t="s">
        <v>55</v>
      </c>
      <c r="B34" s="20" t="s">
        <v>56</v>
      </c>
      <c r="C34" s="17">
        <v>24.5</v>
      </c>
      <c r="D34" s="16">
        <v>3305.3149971461185</v>
      </c>
      <c r="E34" s="17">
        <v>1.6100000000000136</v>
      </c>
      <c r="F34" s="16">
        <v>1697.3871669242803</v>
      </c>
      <c r="G34" s="17">
        <v>0.24000000000000909</v>
      </c>
      <c r="H34" s="16">
        <v>1565.9057081125595</v>
      </c>
      <c r="I34" s="17">
        <v>0</v>
      </c>
      <c r="J34" s="16">
        <v>0</v>
      </c>
      <c r="K34" s="17">
        <v>14.083333333333334</v>
      </c>
      <c r="L34" s="16">
        <v>1147.5784911964031</v>
      </c>
      <c r="M34" s="61">
        <v>7720</v>
      </c>
      <c r="N34" s="21">
        <v>2</v>
      </c>
      <c r="O34" s="71">
        <v>3860</v>
      </c>
      <c r="P34" s="75"/>
      <c r="Q34" s="67"/>
      <c r="R34" s="80">
        <v>2</v>
      </c>
      <c r="S34" s="67">
        <v>3860</v>
      </c>
      <c r="U34" s="63"/>
      <c r="V34" s="63"/>
      <c r="W34" s="63"/>
    </row>
    <row r="35" spans="1:23">
      <c r="A35" s="19" t="s">
        <v>57</v>
      </c>
      <c r="B35" s="20" t="s">
        <v>58</v>
      </c>
      <c r="C35" s="17">
        <v>22.599999999999909</v>
      </c>
      <c r="D35" s="16">
        <v>3048.9844463470195</v>
      </c>
      <c r="E35" s="17">
        <v>6.2400000000000091</v>
      </c>
      <c r="F35" s="16">
        <v>6578.693119010828</v>
      </c>
      <c r="G35" s="17">
        <v>0.84999999999999432</v>
      </c>
      <c r="H35" s="16">
        <v>5545.9160495650685</v>
      </c>
      <c r="I35" s="17">
        <v>0</v>
      </c>
      <c r="J35" s="16">
        <v>0</v>
      </c>
      <c r="K35" s="17">
        <v>46.2</v>
      </c>
      <c r="L35" s="16">
        <v>3764.6006835460703</v>
      </c>
      <c r="M35" s="61">
        <v>18940</v>
      </c>
      <c r="N35" s="21">
        <v>2</v>
      </c>
      <c r="O35" s="71">
        <v>9470</v>
      </c>
      <c r="P35" s="75"/>
      <c r="Q35" s="67"/>
      <c r="R35" s="80">
        <v>2</v>
      </c>
      <c r="S35" s="67">
        <v>9470</v>
      </c>
      <c r="U35" s="63"/>
      <c r="V35" s="63"/>
      <c r="W35" s="63"/>
    </row>
    <row r="36" spans="1:23">
      <c r="A36" s="19" t="s">
        <v>59</v>
      </c>
      <c r="B36" s="20" t="s">
        <v>60</v>
      </c>
      <c r="C36" s="17">
        <v>46.400000000000091</v>
      </c>
      <c r="D36" s="16">
        <v>6259.8618721461307</v>
      </c>
      <c r="E36" s="17">
        <v>4.5199999999999818</v>
      </c>
      <c r="F36" s="16">
        <v>4765.3354003090999</v>
      </c>
      <c r="G36" s="17">
        <v>1.7999999999999972</v>
      </c>
      <c r="H36" s="16">
        <v>11744.292810843734</v>
      </c>
      <c r="I36" s="17">
        <v>0</v>
      </c>
      <c r="J36" s="16">
        <v>0</v>
      </c>
      <c r="K36" s="17">
        <v>139</v>
      </c>
      <c r="L36" s="16">
        <v>11326.395995950297</v>
      </c>
      <c r="M36" s="61">
        <v>34100</v>
      </c>
      <c r="N36" s="21">
        <v>2</v>
      </c>
      <c r="O36" s="71">
        <v>17050</v>
      </c>
      <c r="P36" s="75"/>
      <c r="Q36" s="67"/>
      <c r="R36" s="80">
        <v>2</v>
      </c>
      <c r="S36" s="67">
        <v>17050</v>
      </c>
      <c r="U36" s="63"/>
      <c r="V36" s="63"/>
      <c r="W36" s="63"/>
    </row>
    <row r="37" spans="1:23">
      <c r="A37" s="19" t="s">
        <v>61</v>
      </c>
      <c r="B37" s="20" t="s">
        <v>62</v>
      </c>
      <c r="C37" s="17">
        <v>35.599999999999909</v>
      </c>
      <c r="D37" s="16">
        <v>4802.8250570776127</v>
      </c>
      <c r="E37" s="17">
        <v>5.1099999999999568</v>
      </c>
      <c r="F37" s="16">
        <v>5387.3592689334937</v>
      </c>
      <c r="G37" s="17">
        <v>1.4099999999999966</v>
      </c>
      <c r="H37" s="16">
        <v>9199.6960351609177</v>
      </c>
      <c r="I37" s="17">
        <v>0</v>
      </c>
      <c r="J37" s="16">
        <v>0</v>
      </c>
      <c r="K37" s="17">
        <v>561.43333333333328</v>
      </c>
      <c r="L37" s="16">
        <v>45748.318407623701</v>
      </c>
      <c r="M37" s="61">
        <v>65140</v>
      </c>
      <c r="N37" s="21">
        <v>2</v>
      </c>
      <c r="O37" s="71">
        <v>32570</v>
      </c>
      <c r="P37" s="75"/>
      <c r="Q37" s="67"/>
      <c r="R37" s="80">
        <v>2</v>
      </c>
      <c r="S37" s="67">
        <v>32570</v>
      </c>
      <c r="U37" s="63"/>
      <c r="V37" s="63"/>
      <c r="W37" s="63"/>
    </row>
    <row r="38" spans="1:23">
      <c r="A38" s="19" t="s">
        <v>63</v>
      </c>
      <c r="B38" s="20" t="s">
        <v>64</v>
      </c>
      <c r="C38" s="17">
        <v>42.000000000000227</v>
      </c>
      <c r="D38" s="16">
        <v>5666.2542808219478</v>
      </c>
      <c r="E38" s="17">
        <v>11.21999999999997</v>
      </c>
      <c r="F38" s="16">
        <v>11828.996281298269</v>
      </c>
      <c r="G38" s="17">
        <v>3.4000000000000057</v>
      </c>
      <c r="H38" s="16">
        <v>22183.664198260456</v>
      </c>
      <c r="I38" s="17">
        <v>0</v>
      </c>
      <c r="J38" s="16">
        <v>0</v>
      </c>
      <c r="K38" s="17">
        <v>352.96666666666664</v>
      </c>
      <c r="L38" s="16">
        <v>28761.440575807599</v>
      </c>
      <c r="M38" s="61">
        <v>68440</v>
      </c>
      <c r="N38" s="21">
        <v>2</v>
      </c>
      <c r="O38" s="71">
        <v>34220</v>
      </c>
      <c r="P38" s="75"/>
      <c r="Q38" s="67"/>
      <c r="R38" s="80">
        <v>2</v>
      </c>
      <c r="S38" s="67">
        <v>34220</v>
      </c>
      <c r="U38" s="63"/>
      <c r="V38" s="63"/>
      <c r="W38" s="63"/>
    </row>
    <row r="39" spans="1:23">
      <c r="A39" s="19" t="s">
        <v>65</v>
      </c>
      <c r="B39" s="20" t="s">
        <v>66</v>
      </c>
      <c r="C39" s="17">
        <v>49.099999999999909</v>
      </c>
      <c r="D39" s="16">
        <v>6624.1210759132291</v>
      </c>
      <c r="E39" s="17">
        <v>3.5799999999999841</v>
      </c>
      <c r="F39" s="16">
        <v>3774.3143214837542</v>
      </c>
      <c r="G39" s="17">
        <v>1.460000000000008</v>
      </c>
      <c r="H39" s="16">
        <v>9525.9263910177615</v>
      </c>
      <c r="I39" s="17">
        <v>0</v>
      </c>
      <c r="J39" s="16">
        <v>0</v>
      </c>
      <c r="K39" s="17">
        <v>166.85</v>
      </c>
      <c r="L39" s="16">
        <v>13595.749438304367</v>
      </c>
      <c r="M39" s="61">
        <v>33520</v>
      </c>
      <c r="N39" s="21">
        <v>2</v>
      </c>
      <c r="O39" s="71">
        <v>16760</v>
      </c>
      <c r="P39" s="75"/>
      <c r="Q39" s="67"/>
      <c r="R39" s="80">
        <v>2</v>
      </c>
      <c r="S39" s="67">
        <v>16760</v>
      </c>
      <c r="U39" s="63"/>
      <c r="V39" s="63"/>
      <c r="W39" s="63"/>
    </row>
    <row r="40" spans="1:23">
      <c r="A40" s="19" t="s">
        <v>67</v>
      </c>
      <c r="B40" s="20" t="s">
        <v>68</v>
      </c>
      <c r="C40" s="17">
        <v>39.299999999999727</v>
      </c>
      <c r="D40" s="16">
        <v>5301.9950770547575</v>
      </c>
      <c r="E40" s="17">
        <v>8.9600000000000364</v>
      </c>
      <c r="F40" s="16">
        <v>9446.32858114378</v>
      </c>
      <c r="G40" s="17">
        <v>3.589999999999975</v>
      </c>
      <c r="H40" s="16">
        <v>23423.339550515986</v>
      </c>
      <c r="I40" s="17">
        <v>0</v>
      </c>
      <c r="J40" s="16">
        <v>0</v>
      </c>
      <c r="K40" s="17">
        <v>127.66666666666667</v>
      </c>
      <c r="L40" s="16">
        <v>10402.900878774493</v>
      </c>
      <c r="M40" s="61">
        <v>48570</v>
      </c>
      <c r="N40" s="21">
        <v>2</v>
      </c>
      <c r="O40" s="71">
        <v>24290</v>
      </c>
      <c r="P40" s="75"/>
      <c r="Q40" s="67"/>
      <c r="R40" s="80">
        <v>2</v>
      </c>
      <c r="S40" s="67">
        <v>24285</v>
      </c>
      <c r="U40" s="63"/>
      <c r="V40" s="63"/>
      <c r="W40" s="63"/>
    </row>
    <row r="41" spans="1:23">
      <c r="A41" s="19" t="s">
        <v>69</v>
      </c>
      <c r="B41" s="20" t="s">
        <v>70</v>
      </c>
      <c r="C41" s="17">
        <v>31.100000000000136</v>
      </c>
      <c r="D41" s="16">
        <v>4195.7263841324384</v>
      </c>
      <c r="E41" s="17">
        <v>6.0099999999999909</v>
      </c>
      <c r="F41" s="16">
        <v>6336.2092380216282</v>
      </c>
      <c r="G41" s="17">
        <v>2.6899999999999977</v>
      </c>
      <c r="H41" s="16">
        <v>17551.193145094257</v>
      </c>
      <c r="I41" s="17">
        <v>0</v>
      </c>
      <c r="J41" s="16">
        <v>0</v>
      </c>
      <c r="K41" s="17">
        <v>139.71666666666667</v>
      </c>
      <c r="L41" s="16">
        <v>11384.79348130112</v>
      </c>
      <c r="M41" s="61">
        <v>39470</v>
      </c>
      <c r="N41" s="21">
        <v>2</v>
      </c>
      <c r="O41" s="71">
        <v>19740</v>
      </c>
      <c r="P41" s="75"/>
      <c r="Q41" s="67"/>
      <c r="R41" s="80">
        <v>2</v>
      </c>
      <c r="S41" s="67">
        <v>19735</v>
      </c>
      <c r="U41" s="63"/>
      <c r="V41" s="63"/>
      <c r="W41" s="63"/>
    </row>
    <row r="42" spans="1:23">
      <c r="A42" s="19" t="s">
        <v>71</v>
      </c>
      <c r="B42" s="20" t="s">
        <v>72</v>
      </c>
      <c r="C42" s="17">
        <v>38.099999999999909</v>
      </c>
      <c r="D42" s="16">
        <v>5140.1020976027266</v>
      </c>
      <c r="E42" s="17">
        <v>3.8199999999999932</v>
      </c>
      <c r="F42" s="16">
        <v>4027.340979907257</v>
      </c>
      <c r="G42" s="17">
        <v>1.1900000000000119</v>
      </c>
      <c r="H42" s="16">
        <v>7764.2824693912253</v>
      </c>
      <c r="I42" s="17">
        <v>0</v>
      </c>
      <c r="J42" s="16">
        <v>0</v>
      </c>
      <c r="K42" s="17">
        <v>202.18333333333334</v>
      </c>
      <c r="L42" s="16">
        <v>16474.881274205403</v>
      </c>
      <c r="M42" s="61">
        <v>33410</v>
      </c>
      <c r="N42" s="21">
        <v>2</v>
      </c>
      <c r="O42" s="71">
        <v>16710</v>
      </c>
      <c r="P42" s="75"/>
      <c r="Q42" s="67"/>
      <c r="R42" s="80">
        <v>2</v>
      </c>
      <c r="S42" s="67">
        <v>16705</v>
      </c>
      <c r="U42" s="63"/>
      <c r="V42" s="63"/>
      <c r="W42" s="63"/>
    </row>
    <row r="43" spans="1:23">
      <c r="A43" s="19" t="s">
        <v>73</v>
      </c>
      <c r="B43" s="20" t="s">
        <v>74</v>
      </c>
      <c r="C43" s="17">
        <v>30.400000000000091</v>
      </c>
      <c r="D43" s="16">
        <v>4101.2888127854003</v>
      </c>
      <c r="E43" s="17">
        <v>5.4399999999999409</v>
      </c>
      <c r="F43" s="16">
        <v>5735.2709242657793</v>
      </c>
      <c r="G43" s="17">
        <v>1.9000000000000057</v>
      </c>
      <c r="H43" s="16">
        <v>12396.75352255733</v>
      </c>
      <c r="I43" s="17">
        <v>0</v>
      </c>
      <c r="J43" s="16">
        <v>0</v>
      </c>
      <c r="K43" s="17">
        <v>80.083333333333329</v>
      </c>
      <c r="L43" s="16">
        <v>6525.5794676907881</v>
      </c>
      <c r="M43" s="61">
        <v>28760</v>
      </c>
      <c r="N43" s="21">
        <v>2</v>
      </c>
      <c r="O43" s="71">
        <v>14380</v>
      </c>
      <c r="P43" s="75"/>
      <c r="Q43" s="67"/>
      <c r="R43" s="80">
        <v>2</v>
      </c>
      <c r="S43" s="67">
        <v>14380</v>
      </c>
      <c r="U43" s="63"/>
      <c r="V43" s="63"/>
      <c r="W43" s="63"/>
    </row>
    <row r="44" spans="1:23">
      <c r="A44" s="19" t="s">
        <v>75</v>
      </c>
      <c r="B44" s="20" t="s">
        <v>76</v>
      </c>
      <c r="C44" s="17">
        <v>23.100000000000136</v>
      </c>
      <c r="D44" s="16">
        <v>3116.4398544520732</v>
      </c>
      <c r="E44" s="17">
        <v>5.1100000000000136</v>
      </c>
      <c r="F44" s="16">
        <v>5387.3592689335537</v>
      </c>
      <c r="G44" s="17">
        <v>1.4099999999999966</v>
      </c>
      <c r="H44" s="16">
        <v>9199.6960351609177</v>
      </c>
      <c r="I44" s="17">
        <v>0</v>
      </c>
      <c r="J44" s="16">
        <v>0</v>
      </c>
      <c r="K44" s="17">
        <v>72.733333333333334</v>
      </c>
      <c r="L44" s="16">
        <v>5926.6657225811869</v>
      </c>
      <c r="M44" s="61">
        <v>23630</v>
      </c>
      <c r="N44" s="21">
        <v>2</v>
      </c>
      <c r="O44" s="71">
        <v>11820</v>
      </c>
      <c r="P44" s="75"/>
      <c r="Q44" s="67"/>
      <c r="R44" s="80">
        <v>2</v>
      </c>
      <c r="S44" s="67">
        <v>11815</v>
      </c>
      <c r="U44" s="63"/>
      <c r="V44" s="63"/>
      <c r="W44" s="63"/>
    </row>
    <row r="45" spans="1:23">
      <c r="A45" s="19" t="s">
        <v>77</v>
      </c>
      <c r="B45" s="20" t="s">
        <v>78</v>
      </c>
      <c r="C45" s="17">
        <v>23.5</v>
      </c>
      <c r="D45" s="16">
        <v>3170.4041809360729</v>
      </c>
      <c r="E45" s="17">
        <v>5.2400000000000091</v>
      </c>
      <c r="F45" s="16">
        <v>5524.4153755796078</v>
      </c>
      <c r="G45" s="17">
        <v>1.519999999999996</v>
      </c>
      <c r="H45" s="16">
        <v>9917.4028180458099</v>
      </c>
      <c r="I45" s="17">
        <v>0</v>
      </c>
      <c r="J45" s="16">
        <v>0</v>
      </c>
      <c r="K45" s="17">
        <v>94.733333333333334</v>
      </c>
      <c r="L45" s="16">
        <v>7719.3327147459822</v>
      </c>
      <c r="M45" s="61">
        <v>26330</v>
      </c>
      <c r="N45" s="21">
        <v>2</v>
      </c>
      <c r="O45" s="71">
        <v>13170</v>
      </c>
      <c r="P45" s="75"/>
      <c r="Q45" s="67"/>
      <c r="R45" s="80">
        <v>2</v>
      </c>
      <c r="S45" s="67">
        <v>13165</v>
      </c>
      <c r="U45" s="63"/>
      <c r="V45" s="63"/>
      <c r="W45" s="63"/>
    </row>
    <row r="46" spans="1:23">
      <c r="A46" s="19" t="s">
        <v>79</v>
      </c>
      <c r="B46" s="20" t="s">
        <v>80</v>
      </c>
      <c r="C46" s="17">
        <v>46.800000000000182</v>
      </c>
      <c r="D46" s="16">
        <v>6313.8261986301613</v>
      </c>
      <c r="E46" s="17">
        <v>7.1399999999999864</v>
      </c>
      <c r="F46" s="16">
        <v>7527.5430880989034</v>
      </c>
      <c r="G46" s="17">
        <v>2.0799999999999983</v>
      </c>
      <c r="H46" s="16">
        <v>13571.182803641657</v>
      </c>
      <c r="I46" s="17">
        <v>0</v>
      </c>
      <c r="J46" s="16">
        <v>0</v>
      </c>
      <c r="K46" s="17">
        <v>404.8</v>
      </c>
      <c r="L46" s="16">
        <v>32985.072655832235</v>
      </c>
      <c r="M46" s="61">
        <v>60400</v>
      </c>
      <c r="N46" s="21">
        <v>2</v>
      </c>
      <c r="O46" s="71">
        <v>30200</v>
      </c>
      <c r="P46" s="75"/>
      <c r="Q46" s="67"/>
      <c r="R46" s="80">
        <v>2</v>
      </c>
      <c r="S46" s="67">
        <v>30200</v>
      </c>
      <c r="U46" s="63"/>
      <c r="V46" s="63"/>
      <c r="W46" s="63"/>
    </row>
    <row r="47" spans="1:23">
      <c r="A47" s="19" t="s">
        <v>81</v>
      </c>
      <c r="B47" s="20" t="s">
        <v>82</v>
      </c>
      <c r="C47" s="17">
        <v>42.699999999999818</v>
      </c>
      <c r="D47" s="16">
        <v>5760.6918521689249</v>
      </c>
      <c r="E47" s="17">
        <v>6.3100000000000023</v>
      </c>
      <c r="F47" s="16">
        <v>6652.4925610510072</v>
      </c>
      <c r="G47" s="17">
        <v>1.8400000000000034</v>
      </c>
      <c r="H47" s="16">
        <v>12005.277095529191</v>
      </c>
      <c r="I47" s="17">
        <v>0</v>
      </c>
      <c r="J47" s="16">
        <v>0</v>
      </c>
      <c r="K47" s="17">
        <v>135.05000000000001</v>
      </c>
      <c r="L47" s="16">
        <v>11004.530785993436</v>
      </c>
      <c r="M47" s="61">
        <v>35420</v>
      </c>
      <c r="N47" s="21">
        <v>2</v>
      </c>
      <c r="O47" s="71">
        <v>17710</v>
      </c>
      <c r="P47" s="75"/>
      <c r="Q47" s="67"/>
      <c r="R47" s="80">
        <v>2</v>
      </c>
      <c r="S47" s="67">
        <v>17710</v>
      </c>
      <c r="U47" s="63"/>
      <c r="V47" s="63"/>
      <c r="W47" s="63"/>
    </row>
    <row r="48" spans="1:23">
      <c r="A48" s="19" t="s">
        <v>83</v>
      </c>
      <c r="B48" s="20" t="s">
        <v>84</v>
      </c>
      <c r="C48" s="17">
        <v>30.299999999999955</v>
      </c>
      <c r="D48" s="16">
        <v>4087.7977311643772</v>
      </c>
      <c r="E48" s="17">
        <v>5.6000000000000227</v>
      </c>
      <c r="F48" s="16">
        <v>5903.9553632148618</v>
      </c>
      <c r="G48" s="17">
        <v>2.1200000000000045</v>
      </c>
      <c r="H48" s="16">
        <v>13832.167088327116</v>
      </c>
      <c r="I48" s="17">
        <v>0</v>
      </c>
      <c r="J48" s="16">
        <v>0</v>
      </c>
      <c r="K48" s="17">
        <v>436</v>
      </c>
      <c r="L48" s="16">
        <v>35527.400390175033</v>
      </c>
      <c r="M48" s="61">
        <v>59350</v>
      </c>
      <c r="N48" s="21">
        <v>2</v>
      </c>
      <c r="O48" s="71">
        <v>29680</v>
      </c>
      <c r="P48" s="75"/>
      <c r="Q48" s="67"/>
      <c r="R48" s="80">
        <v>2</v>
      </c>
      <c r="S48" s="67">
        <v>29675</v>
      </c>
      <c r="U48" s="63"/>
      <c r="V48" s="63"/>
      <c r="W48" s="63"/>
    </row>
    <row r="49" spans="1:23">
      <c r="A49" s="19" t="s">
        <v>85</v>
      </c>
      <c r="B49" s="20" t="s">
        <v>86</v>
      </c>
      <c r="C49" s="17">
        <v>31.5</v>
      </c>
      <c r="D49" s="16">
        <v>4249.6907106164381</v>
      </c>
      <c r="E49" s="17">
        <v>1.4499999999999886</v>
      </c>
      <c r="F49" s="16">
        <v>1528.7027279752585</v>
      </c>
      <c r="G49" s="17">
        <v>0.18000000000000682</v>
      </c>
      <c r="H49" s="16">
        <v>1174.4292810844197</v>
      </c>
      <c r="I49" s="17">
        <v>0</v>
      </c>
      <c r="J49" s="16">
        <v>0</v>
      </c>
      <c r="K49" s="17">
        <v>102.9</v>
      </c>
      <c r="L49" s="16">
        <v>8384.7924315344299</v>
      </c>
      <c r="M49" s="61">
        <v>15340</v>
      </c>
      <c r="N49" s="21">
        <v>1</v>
      </c>
      <c r="O49" s="71">
        <v>15340</v>
      </c>
      <c r="P49" s="75"/>
      <c r="Q49" s="67">
        <v>15340</v>
      </c>
      <c r="R49" s="80">
        <v>1</v>
      </c>
      <c r="S49" s="67"/>
      <c r="U49" s="63"/>
      <c r="V49" s="63"/>
      <c r="W49" s="63"/>
    </row>
    <row r="50" spans="1:23">
      <c r="A50" s="19" t="s">
        <v>87</v>
      </c>
      <c r="B50" s="20" t="s">
        <v>88</v>
      </c>
      <c r="C50" s="17">
        <v>37.399999999999864</v>
      </c>
      <c r="D50" s="16">
        <v>5045.6645262556895</v>
      </c>
      <c r="E50" s="17">
        <v>2.789999999999992</v>
      </c>
      <c r="F50" s="16">
        <v>2941.4349041730984</v>
      </c>
      <c r="G50" s="17">
        <v>0.56999999999999318</v>
      </c>
      <c r="H50" s="16">
        <v>3719.0260567671435</v>
      </c>
      <c r="I50" s="17">
        <v>0</v>
      </c>
      <c r="J50" s="16">
        <v>0</v>
      </c>
      <c r="K50" s="17">
        <v>31.683333333333334</v>
      </c>
      <c r="L50" s="16">
        <v>2581.7120849282392</v>
      </c>
      <c r="M50" s="61">
        <v>14290</v>
      </c>
      <c r="N50" s="21">
        <v>1</v>
      </c>
      <c r="O50" s="71">
        <v>14290</v>
      </c>
      <c r="P50" s="75"/>
      <c r="Q50" s="67">
        <v>14290</v>
      </c>
      <c r="R50" s="80">
        <v>1</v>
      </c>
      <c r="S50" s="67"/>
      <c r="U50" s="63"/>
      <c r="V50" s="63"/>
      <c r="W50" s="63"/>
    </row>
    <row r="51" spans="1:23">
      <c r="A51" s="19" t="s">
        <v>89</v>
      </c>
      <c r="B51" s="20" t="s">
        <v>90</v>
      </c>
      <c r="C51" s="17">
        <v>35.099999999999909</v>
      </c>
      <c r="D51" s="16">
        <v>4735.3696489725899</v>
      </c>
      <c r="E51" s="17">
        <v>3.5799999999999841</v>
      </c>
      <c r="F51" s="16">
        <v>3774.3143214837542</v>
      </c>
      <c r="G51" s="17">
        <v>0.36999999999999744</v>
      </c>
      <c r="H51" s="16">
        <v>2414.1046333400877</v>
      </c>
      <c r="I51" s="17">
        <v>0</v>
      </c>
      <c r="J51" s="16">
        <v>0</v>
      </c>
      <c r="K51" s="17">
        <v>103.91666666666667</v>
      </c>
      <c r="L51" s="16">
        <v>8467.6353758693167</v>
      </c>
      <c r="M51" s="61">
        <v>19390</v>
      </c>
      <c r="N51" s="21">
        <v>1</v>
      </c>
      <c r="O51" s="71">
        <v>19390</v>
      </c>
      <c r="P51" s="75"/>
      <c r="Q51" s="67">
        <v>19390</v>
      </c>
      <c r="R51" s="80">
        <v>1</v>
      </c>
      <c r="S51" s="67"/>
      <c r="U51" s="63"/>
      <c r="V51" s="63"/>
      <c r="W51" s="63"/>
    </row>
    <row r="52" spans="1:23">
      <c r="A52" s="19" t="s">
        <v>91</v>
      </c>
      <c r="B52" s="20" t="s">
        <v>92</v>
      </c>
      <c r="C52" s="17">
        <v>21.399999999999864</v>
      </c>
      <c r="D52" s="16">
        <v>2887.0914668949586</v>
      </c>
      <c r="E52" s="17">
        <v>3.9899999999999807</v>
      </c>
      <c r="F52" s="16">
        <v>4206.568196290551</v>
      </c>
      <c r="G52" s="17">
        <v>0.75999999999999091</v>
      </c>
      <c r="H52" s="16">
        <v>4958.7014090228586</v>
      </c>
      <c r="I52" s="17">
        <v>0</v>
      </c>
      <c r="J52" s="16">
        <v>0</v>
      </c>
      <c r="K52" s="17">
        <v>94.833333333333329</v>
      </c>
      <c r="L52" s="16">
        <v>7727.4812010740034</v>
      </c>
      <c r="M52" s="61">
        <v>19780</v>
      </c>
      <c r="N52" s="21">
        <v>1</v>
      </c>
      <c r="O52" s="71">
        <v>19780</v>
      </c>
      <c r="P52" s="75"/>
      <c r="Q52" s="67">
        <v>19780</v>
      </c>
      <c r="R52" s="80">
        <v>1</v>
      </c>
      <c r="S52" s="67"/>
      <c r="U52" s="63"/>
      <c r="V52" s="63"/>
      <c r="W52" s="63"/>
    </row>
    <row r="53" spans="1:23">
      <c r="A53" s="19" t="s">
        <v>93</v>
      </c>
      <c r="B53" s="20" t="s">
        <v>94</v>
      </c>
      <c r="C53" s="17">
        <v>12.700000000000045</v>
      </c>
      <c r="D53" s="16">
        <v>1713.3673658675859</v>
      </c>
      <c r="E53" s="17">
        <v>1.6299999999999955</v>
      </c>
      <c r="F53" s="16">
        <v>1718.4727217928855</v>
      </c>
      <c r="G53" s="17">
        <v>0.59999999999999432</v>
      </c>
      <c r="H53" s="16">
        <v>3914.7642702812136</v>
      </c>
      <c r="I53" s="17">
        <v>0</v>
      </c>
      <c r="J53" s="16">
        <v>0</v>
      </c>
      <c r="K53" s="17">
        <v>21.283333333333335</v>
      </c>
      <c r="L53" s="16">
        <v>1734.2695068139724</v>
      </c>
      <c r="M53" s="61">
        <v>9080</v>
      </c>
      <c r="N53" s="21">
        <v>1</v>
      </c>
      <c r="O53" s="71">
        <v>9080</v>
      </c>
      <c r="P53" s="75"/>
      <c r="Q53" s="67">
        <v>9080</v>
      </c>
      <c r="R53" s="80">
        <v>1</v>
      </c>
      <c r="S53" s="67"/>
      <c r="U53" s="63"/>
      <c r="V53" s="63"/>
      <c r="W53" s="63"/>
    </row>
    <row r="54" spans="1:23">
      <c r="A54" s="19" t="s">
        <v>95</v>
      </c>
      <c r="B54" s="20" t="s">
        <v>96</v>
      </c>
      <c r="C54" s="17">
        <v>25.599999999999909</v>
      </c>
      <c r="D54" s="16">
        <v>3453.7168949771562</v>
      </c>
      <c r="E54" s="17">
        <v>7.9700000000000273</v>
      </c>
      <c r="F54" s="16">
        <v>8402.5936151468613</v>
      </c>
      <c r="G54" s="17">
        <v>3.019999999999996</v>
      </c>
      <c r="H54" s="16">
        <v>19704.313493748938</v>
      </c>
      <c r="I54" s="17">
        <v>0</v>
      </c>
      <c r="J54" s="16">
        <v>0</v>
      </c>
      <c r="K54" s="17">
        <v>185.11666666666667</v>
      </c>
      <c r="L54" s="16">
        <v>15084.206274223015</v>
      </c>
      <c r="M54" s="61">
        <v>46640</v>
      </c>
      <c r="N54" s="21">
        <v>2</v>
      </c>
      <c r="O54" s="71">
        <v>23320</v>
      </c>
      <c r="P54" s="75"/>
      <c r="Q54" s="67"/>
      <c r="R54" s="80">
        <v>2</v>
      </c>
      <c r="S54" s="67">
        <v>23320</v>
      </c>
      <c r="U54" s="63"/>
      <c r="V54" s="63"/>
      <c r="W54" s="63"/>
    </row>
    <row r="55" spans="1:23">
      <c r="A55" s="19" t="s">
        <v>97</v>
      </c>
      <c r="B55" s="20" t="s">
        <v>98</v>
      </c>
      <c r="C55" s="17">
        <v>27.599999999999909</v>
      </c>
      <c r="D55" s="16">
        <v>3723.5385273972479</v>
      </c>
      <c r="E55" s="17">
        <v>10.620000000000005</v>
      </c>
      <c r="F55" s="16">
        <v>11196.42963523957</v>
      </c>
      <c r="G55" s="17">
        <v>5.5799999999999983</v>
      </c>
      <c r="H55" s="16">
        <v>36407.307713615621</v>
      </c>
      <c r="I55" s="17">
        <v>0</v>
      </c>
      <c r="J55" s="16">
        <v>0</v>
      </c>
      <c r="K55" s="17">
        <v>266.16666666666669</v>
      </c>
      <c r="L55" s="16">
        <v>21688.554443084682</v>
      </c>
      <c r="M55" s="61">
        <v>73020</v>
      </c>
      <c r="N55" s="21">
        <v>2</v>
      </c>
      <c r="O55" s="71">
        <v>36510</v>
      </c>
      <c r="P55" s="75"/>
      <c r="Q55" s="67"/>
      <c r="R55" s="80">
        <v>2</v>
      </c>
      <c r="S55" s="67">
        <v>36510</v>
      </c>
      <c r="U55" s="63"/>
      <c r="V55" s="63"/>
      <c r="W55" s="63"/>
    </row>
    <row r="56" spans="1:23">
      <c r="A56" s="19" t="s">
        <v>99</v>
      </c>
      <c r="B56" s="20" t="s">
        <v>100</v>
      </c>
      <c r="C56" s="17">
        <v>37.900000000000091</v>
      </c>
      <c r="D56" s="16">
        <v>5113.1199343607423</v>
      </c>
      <c r="E56" s="17">
        <v>8.6400000000000432</v>
      </c>
      <c r="F56" s="16">
        <v>9108.959703245795</v>
      </c>
      <c r="G56" s="17">
        <v>1.5499999999999972</v>
      </c>
      <c r="H56" s="16">
        <v>10113.141031559879</v>
      </c>
      <c r="I56" s="17">
        <v>0</v>
      </c>
      <c r="J56" s="16">
        <v>0</v>
      </c>
      <c r="K56" s="17">
        <v>165.65</v>
      </c>
      <c r="L56" s="16">
        <v>13497.967602368106</v>
      </c>
      <c r="M56" s="61">
        <v>37830</v>
      </c>
      <c r="N56" s="21">
        <v>2</v>
      </c>
      <c r="O56" s="71">
        <v>18920</v>
      </c>
      <c r="P56" s="75"/>
      <c r="Q56" s="67"/>
      <c r="R56" s="80">
        <v>2</v>
      </c>
      <c r="S56" s="67">
        <v>18915</v>
      </c>
      <c r="U56" s="63"/>
      <c r="V56" s="63"/>
      <c r="W56" s="63"/>
    </row>
    <row r="57" spans="1:23">
      <c r="A57" s="19" t="s">
        <v>101</v>
      </c>
      <c r="B57" s="20" t="s">
        <v>102</v>
      </c>
      <c r="C57" s="17">
        <v>40.099999999999909</v>
      </c>
      <c r="D57" s="16">
        <v>5409.9237300228187</v>
      </c>
      <c r="E57" s="17">
        <v>7.0500000000000682</v>
      </c>
      <c r="F57" s="16">
        <v>7432.658091190181</v>
      </c>
      <c r="G57" s="17">
        <v>2.5400000000000205</v>
      </c>
      <c r="H57" s="16">
        <v>16572.502077524096</v>
      </c>
      <c r="I57" s="17">
        <v>0</v>
      </c>
      <c r="J57" s="16">
        <v>0</v>
      </c>
      <c r="K57" s="17">
        <v>70.5</v>
      </c>
      <c r="L57" s="16">
        <v>5744.6828612553663</v>
      </c>
      <c r="M57" s="61">
        <v>35160</v>
      </c>
      <c r="N57" s="21">
        <v>2</v>
      </c>
      <c r="O57" s="71">
        <v>17580</v>
      </c>
      <c r="P57" s="75"/>
      <c r="Q57" s="67"/>
      <c r="R57" s="80">
        <v>2</v>
      </c>
      <c r="S57" s="67">
        <v>17580</v>
      </c>
      <c r="U57" s="63"/>
      <c r="V57" s="63"/>
      <c r="W57" s="63"/>
    </row>
    <row r="58" spans="1:23">
      <c r="A58" s="19" t="s">
        <v>103</v>
      </c>
      <c r="B58" s="20" t="s">
        <v>104</v>
      </c>
      <c r="C58" s="17">
        <v>33.5</v>
      </c>
      <c r="D58" s="16">
        <v>4519.5123430365293</v>
      </c>
      <c r="E58" s="17">
        <v>4.5300000000000296</v>
      </c>
      <c r="F58" s="16">
        <v>4775.8781777434624</v>
      </c>
      <c r="G58" s="17">
        <v>1.6599999999999966</v>
      </c>
      <c r="H58" s="16">
        <v>10830.847814444771</v>
      </c>
      <c r="I58" s="17">
        <v>0</v>
      </c>
      <c r="J58" s="16">
        <v>0</v>
      </c>
      <c r="K58" s="17">
        <v>162.1</v>
      </c>
      <c r="L58" s="16">
        <v>13208.696337723331</v>
      </c>
      <c r="M58" s="61">
        <v>33330</v>
      </c>
      <c r="N58" s="21">
        <v>2</v>
      </c>
      <c r="O58" s="71">
        <v>16670</v>
      </c>
      <c r="P58" s="75"/>
      <c r="Q58" s="67"/>
      <c r="R58" s="80">
        <v>2</v>
      </c>
      <c r="S58" s="67">
        <v>16665</v>
      </c>
      <c r="U58" s="63"/>
      <c r="V58" s="63"/>
      <c r="W58" s="63"/>
    </row>
    <row r="59" spans="1:23">
      <c r="A59" s="19" t="s">
        <v>105</v>
      </c>
      <c r="B59" s="20" t="s">
        <v>106</v>
      </c>
      <c r="C59" s="17">
        <v>45.099999999999909</v>
      </c>
      <c r="D59" s="16">
        <v>6084.4778110730467</v>
      </c>
      <c r="E59" s="17">
        <v>9.0399999999999636</v>
      </c>
      <c r="F59" s="16">
        <v>9530.6708006181998</v>
      </c>
      <c r="G59" s="17">
        <v>3.0999999999999943</v>
      </c>
      <c r="H59" s="16">
        <v>20226.282063119757</v>
      </c>
      <c r="I59" s="17">
        <v>0</v>
      </c>
      <c r="J59" s="16">
        <v>0</v>
      </c>
      <c r="K59" s="17">
        <v>289.81666666666666</v>
      </c>
      <c r="L59" s="16">
        <v>23615.671459661837</v>
      </c>
      <c r="M59" s="61">
        <v>59460</v>
      </c>
      <c r="N59" s="21">
        <v>2</v>
      </c>
      <c r="O59" s="71">
        <v>29730</v>
      </c>
      <c r="P59" s="75"/>
      <c r="Q59" s="67"/>
      <c r="R59" s="80">
        <v>2</v>
      </c>
      <c r="S59" s="67">
        <v>29730</v>
      </c>
      <c r="U59" s="63"/>
      <c r="V59" s="63"/>
      <c r="W59" s="63"/>
    </row>
    <row r="60" spans="1:23">
      <c r="A60" s="19" t="s">
        <v>107</v>
      </c>
      <c r="B60" s="20" t="s">
        <v>108</v>
      </c>
      <c r="C60" s="17">
        <v>29.599999999999909</v>
      </c>
      <c r="D60" s="16">
        <v>3993.3601598173391</v>
      </c>
      <c r="E60" s="17">
        <v>3.5099999999999909</v>
      </c>
      <c r="F60" s="16">
        <v>3700.5148794435759</v>
      </c>
      <c r="G60" s="17">
        <v>1.1099999999999994</v>
      </c>
      <c r="H60" s="16">
        <v>7242.31390002031</v>
      </c>
      <c r="I60" s="17">
        <v>0</v>
      </c>
      <c r="J60" s="16">
        <v>0</v>
      </c>
      <c r="K60" s="17">
        <v>99.333333333333329</v>
      </c>
      <c r="L60" s="16">
        <v>8094.1630858349845</v>
      </c>
      <c r="M60" s="61">
        <v>23030</v>
      </c>
      <c r="N60" s="21">
        <v>2</v>
      </c>
      <c r="O60" s="71">
        <v>11520</v>
      </c>
      <c r="P60" s="75"/>
      <c r="Q60" s="67"/>
      <c r="R60" s="80">
        <v>2</v>
      </c>
      <c r="S60" s="67">
        <v>11515</v>
      </c>
      <c r="U60" s="63"/>
      <c r="V60" s="63"/>
      <c r="W60" s="63"/>
    </row>
    <row r="61" spans="1:23">
      <c r="A61" s="19" t="s">
        <v>109</v>
      </c>
      <c r="B61" s="20" t="s">
        <v>110</v>
      </c>
      <c r="C61" s="17">
        <v>36.699999999999818</v>
      </c>
      <c r="D61" s="16">
        <v>4951.2269549086514</v>
      </c>
      <c r="E61" s="17">
        <v>5.4300000000000068</v>
      </c>
      <c r="F61" s="16">
        <v>5724.7281468315368</v>
      </c>
      <c r="G61" s="17">
        <v>1.5200000000000102</v>
      </c>
      <c r="H61" s="16">
        <v>9917.4028180459027</v>
      </c>
      <c r="I61" s="17">
        <v>0</v>
      </c>
      <c r="J61" s="16">
        <v>0</v>
      </c>
      <c r="K61" s="17">
        <v>184.78333333333333</v>
      </c>
      <c r="L61" s="16">
        <v>15057.044653129609</v>
      </c>
      <c r="M61" s="61">
        <v>35650</v>
      </c>
      <c r="N61" s="21">
        <v>2</v>
      </c>
      <c r="O61" s="71">
        <v>17830</v>
      </c>
      <c r="P61" s="75"/>
      <c r="Q61" s="67"/>
      <c r="R61" s="80">
        <v>2</v>
      </c>
      <c r="S61" s="67">
        <v>17825</v>
      </c>
      <c r="U61" s="63"/>
      <c r="V61" s="63"/>
      <c r="W61" s="63"/>
    </row>
    <row r="62" spans="1:23">
      <c r="A62" s="19" t="s">
        <v>111</v>
      </c>
      <c r="B62" s="20" t="s">
        <v>112</v>
      </c>
      <c r="C62" s="17">
        <v>39.200000000000045</v>
      </c>
      <c r="D62" s="16">
        <v>5288.5039954337954</v>
      </c>
      <c r="E62" s="17">
        <v>5.6899999999999977</v>
      </c>
      <c r="F62" s="16">
        <v>5998.840360123645</v>
      </c>
      <c r="G62" s="17">
        <v>1.7600000000000051</v>
      </c>
      <c r="H62" s="16">
        <v>11483.308526158369</v>
      </c>
      <c r="I62" s="17">
        <v>0</v>
      </c>
      <c r="J62" s="16">
        <v>0</v>
      </c>
      <c r="K62" s="17">
        <v>237.03333333333333</v>
      </c>
      <c r="L62" s="16">
        <v>19314.628759520998</v>
      </c>
      <c r="M62" s="61">
        <v>42090</v>
      </c>
      <c r="N62" s="21">
        <v>2</v>
      </c>
      <c r="O62" s="71">
        <v>21050</v>
      </c>
      <c r="P62" s="75"/>
      <c r="Q62" s="67"/>
      <c r="R62" s="80">
        <v>2</v>
      </c>
      <c r="S62" s="67">
        <v>21045</v>
      </c>
      <c r="U62" s="63"/>
      <c r="V62" s="63"/>
      <c r="W62" s="63"/>
    </row>
    <row r="63" spans="1:23">
      <c r="A63" s="19" t="s">
        <v>113</v>
      </c>
      <c r="B63" s="20" t="s">
        <v>114</v>
      </c>
      <c r="C63" s="17">
        <v>47.899999999999636</v>
      </c>
      <c r="D63" s="16">
        <v>6462.2280964611373</v>
      </c>
      <c r="E63" s="17">
        <v>5.1299999999999386</v>
      </c>
      <c r="F63" s="16">
        <v>5408.4448238020996</v>
      </c>
      <c r="G63" s="17">
        <v>1.5199999999999818</v>
      </c>
      <c r="H63" s="16">
        <v>9917.4028180457171</v>
      </c>
      <c r="I63" s="17">
        <v>0</v>
      </c>
      <c r="J63" s="16">
        <v>0</v>
      </c>
      <c r="K63" s="17">
        <v>182.4</v>
      </c>
      <c r="L63" s="16">
        <v>14862.839062311758</v>
      </c>
      <c r="M63" s="61">
        <v>36650</v>
      </c>
      <c r="N63" s="21">
        <v>2</v>
      </c>
      <c r="O63" s="71">
        <v>18330</v>
      </c>
      <c r="P63" s="75"/>
      <c r="Q63" s="67"/>
      <c r="R63" s="80">
        <v>2</v>
      </c>
      <c r="S63" s="67">
        <v>18325</v>
      </c>
      <c r="U63" s="63"/>
      <c r="V63" s="63"/>
      <c r="W63" s="63"/>
    </row>
    <row r="64" spans="1:23">
      <c r="A64" s="19" t="s">
        <v>115</v>
      </c>
      <c r="B64" s="20" t="s">
        <v>116</v>
      </c>
      <c r="C64" s="17">
        <v>35.200000000000273</v>
      </c>
      <c r="D64" s="16">
        <v>4748.8607305936439</v>
      </c>
      <c r="E64" s="17">
        <v>6.3600000000000136</v>
      </c>
      <c r="F64" s="16">
        <v>6705.2064482225796</v>
      </c>
      <c r="G64" s="17">
        <v>1.7099999999999795</v>
      </c>
      <c r="H64" s="16">
        <v>11157.078170301431</v>
      </c>
      <c r="I64" s="17">
        <v>0</v>
      </c>
      <c r="J64" s="16">
        <v>0</v>
      </c>
      <c r="K64" s="17">
        <v>113.48333333333333</v>
      </c>
      <c r="L64" s="16">
        <v>9247.1739012500693</v>
      </c>
      <c r="M64" s="61">
        <v>31860</v>
      </c>
      <c r="N64" s="21">
        <v>2</v>
      </c>
      <c r="O64" s="71">
        <v>15930</v>
      </c>
      <c r="P64" s="75"/>
      <c r="Q64" s="67"/>
      <c r="R64" s="80">
        <v>2</v>
      </c>
      <c r="S64" s="67">
        <v>15930</v>
      </c>
      <c r="U64" s="63"/>
      <c r="V64" s="63"/>
      <c r="W64" s="63"/>
    </row>
    <row r="65" spans="1:23">
      <c r="A65" s="19" t="s">
        <v>117</v>
      </c>
      <c r="B65" s="20" t="s">
        <v>118</v>
      </c>
      <c r="C65" s="17">
        <v>31.099999999999909</v>
      </c>
      <c r="D65" s="16">
        <v>4195.7263841324075</v>
      </c>
      <c r="E65" s="17">
        <v>5.9999999999999432</v>
      </c>
      <c r="F65" s="16">
        <v>6325.6664605872666</v>
      </c>
      <c r="G65" s="17">
        <v>2.4500000000000028</v>
      </c>
      <c r="H65" s="16">
        <v>15985.287436981793</v>
      </c>
      <c r="I65" s="17">
        <v>0</v>
      </c>
      <c r="J65" s="16">
        <v>0</v>
      </c>
      <c r="K65" s="17">
        <v>205.18333333333334</v>
      </c>
      <c r="L65" s="16">
        <v>16719.335864046057</v>
      </c>
      <c r="M65" s="61">
        <v>43230</v>
      </c>
      <c r="N65" s="21">
        <v>2</v>
      </c>
      <c r="O65" s="71">
        <v>21620</v>
      </c>
      <c r="P65" s="75"/>
      <c r="Q65" s="67"/>
      <c r="R65" s="80">
        <v>2</v>
      </c>
      <c r="S65" s="67">
        <v>21615</v>
      </c>
      <c r="U65" s="63"/>
      <c r="V65" s="63"/>
      <c r="W65" s="63"/>
    </row>
    <row r="66" spans="1:23">
      <c r="A66" s="19" t="s">
        <v>119</v>
      </c>
      <c r="B66" s="20" t="s">
        <v>120</v>
      </c>
      <c r="C66" s="17">
        <v>31.5</v>
      </c>
      <c r="D66" s="16">
        <v>4249.6907106164381</v>
      </c>
      <c r="E66" s="17">
        <v>7.9800000000000182</v>
      </c>
      <c r="F66" s="16">
        <v>8413.136392581162</v>
      </c>
      <c r="G66" s="17">
        <v>1.960000000000008</v>
      </c>
      <c r="H66" s="16">
        <v>12788.229949585471</v>
      </c>
      <c r="I66" s="17">
        <v>0</v>
      </c>
      <c r="J66" s="16">
        <v>0</v>
      </c>
      <c r="K66" s="17">
        <v>87.716666666666669</v>
      </c>
      <c r="L66" s="16">
        <v>7147.5805907297863</v>
      </c>
      <c r="M66" s="61">
        <v>32600</v>
      </c>
      <c r="N66" s="21">
        <v>2</v>
      </c>
      <c r="O66" s="71">
        <v>16300</v>
      </c>
      <c r="P66" s="75"/>
      <c r="Q66" s="67"/>
      <c r="R66" s="80">
        <v>2</v>
      </c>
      <c r="S66" s="67">
        <v>16300</v>
      </c>
      <c r="U66" s="63"/>
      <c r="V66" s="63"/>
      <c r="W66" s="63"/>
    </row>
    <row r="67" spans="1:23">
      <c r="A67" s="19" t="s">
        <v>121</v>
      </c>
      <c r="B67" s="20" t="s">
        <v>122</v>
      </c>
      <c r="C67" s="17">
        <v>44.5</v>
      </c>
      <c r="D67" s="16">
        <v>6003.5313213470317</v>
      </c>
      <c r="E67" s="17">
        <v>5.5900000000000034</v>
      </c>
      <c r="F67" s="16">
        <v>5893.4125857805293</v>
      </c>
      <c r="G67" s="17">
        <v>1.3100000000000023</v>
      </c>
      <c r="H67" s="16">
        <v>8547.2353234474122</v>
      </c>
      <c r="I67" s="17">
        <v>0</v>
      </c>
      <c r="J67" s="16">
        <v>0</v>
      </c>
      <c r="K67" s="17">
        <v>182.2</v>
      </c>
      <c r="L67" s="16">
        <v>14846.542089655712</v>
      </c>
      <c r="M67" s="61">
        <v>35290</v>
      </c>
      <c r="N67" s="21">
        <v>2</v>
      </c>
      <c r="O67" s="71">
        <v>17650</v>
      </c>
      <c r="P67" s="75"/>
      <c r="Q67" s="67"/>
      <c r="R67" s="80">
        <v>2</v>
      </c>
      <c r="S67" s="67">
        <v>17645</v>
      </c>
      <c r="U67" s="63"/>
      <c r="V67" s="63"/>
      <c r="W67" s="63"/>
    </row>
    <row r="68" spans="1:23">
      <c r="A68" s="19" t="s">
        <v>123</v>
      </c>
      <c r="B68" s="20" t="s">
        <v>124</v>
      </c>
      <c r="C68" s="17">
        <v>56.5</v>
      </c>
      <c r="D68" s="16">
        <v>7622.4611158675798</v>
      </c>
      <c r="E68" s="17">
        <v>8.839999999999975</v>
      </c>
      <c r="F68" s="16">
        <v>9319.8152519319683</v>
      </c>
      <c r="G68" s="17">
        <v>2.8599999999999994</v>
      </c>
      <c r="H68" s="16">
        <v>18660.376355007291</v>
      </c>
      <c r="I68" s="17">
        <v>0</v>
      </c>
      <c r="J68" s="16">
        <v>0</v>
      </c>
      <c r="K68" s="17">
        <v>91.11666666666666</v>
      </c>
      <c r="L68" s="16">
        <v>7424.6291258825268</v>
      </c>
      <c r="M68" s="61">
        <v>43030</v>
      </c>
      <c r="N68" s="21">
        <v>2</v>
      </c>
      <c r="O68" s="71">
        <v>21520</v>
      </c>
      <c r="P68" s="75"/>
      <c r="Q68" s="67"/>
      <c r="R68" s="80">
        <v>2</v>
      </c>
      <c r="S68" s="67">
        <v>21515</v>
      </c>
      <c r="U68" s="63"/>
      <c r="V68" s="63"/>
      <c r="W68" s="63"/>
    </row>
    <row r="69" spans="1:23">
      <c r="A69" s="19" t="s">
        <v>125</v>
      </c>
      <c r="B69" s="20" t="s">
        <v>126</v>
      </c>
      <c r="C69" s="17">
        <v>36.5</v>
      </c>
      <c r="D69" s="16">
        <v>4924.2447916666661</v>
      </c>
      <c r="E69" s="17">
        <v>8.3799999999999955</v>
      </c>
      <c r="F69" s="16">
        <v>8834.8474899536286</v>
      </c>
      <c r="G69" s="17">
        <v>3.4299999999999926</v>
      </c>
      <c r="H69" s="16">
        <v>22379.402411774434</v>
      </c>
      <c r="I69" s="17">
        <v>0</v>
      </c>
      <c r="J69" s="16">
        <v>0</v>
      </c>
      <c r="K69" s="17">
        <v>74.016666666666666</v>
      </c>
      <c r="L69" s="16">
        <v>6031.2379637907998</v>
      </c>
      <c r="M69" s="61">
        <v>42170</v>
      </c>
      <c r="N69" s="21">
        <v>2</v>
      </c>
      <c r="O69" s="71">
        <v>21090</v>
      </c>
      <c r="P69" s="75"/>
      <c r="Q69" s="67"/>
      <c r="R69" s="80">
        <v>2</v>
      </c>
      <c r="S69" s="67">
        <v>21085</v>
      </c>
      <c r="U69" s="63"/>
      <c r="V69" s="63"/>
      <c r="W69" s="63"/>
    </row>
    <row r="70" spans="1:23">
      <c r="A70" s="19" t="s">
        <v>127</v>
      </c>
      <c r="B70" s="20" t="s">
        <v>128</v>
      </c>
      <c r="C70" s="17">
        <v>19.300000000000182</v>
      </c>
      <c r="D70" s="16">
        <v>2603.7787528539056</v>
      </c>
      <c r="E70" s="17">
        <v>4.2299999999999898</v>
      </c>
      <c r="F70" s="16">
        <v>4459.5948547140542</v>
      </c>
      <c r="G70" s="17">
        <v>1.6299999999999955</v>
      </c>
      <c r="H70" s="16">
        <v>10635.109600930702</v>
      </c>
      <c r="I70" s="17">
        <v>0</v>
      </c>
      <c r="J70" s="16">
        <v>0</v>
      </c>
      <c r="K70" s="17">
        <v>162.51666666666668</v>
      </c>
      <c r="L70" s="16">
        <v>13242.648364090091</v>
      </c>
      <c r="M70" s="61">
        <v>30940</v>
      </c>
      <c r="N70" s="21">
        <v>1</v>
      </c>
      <c r="O70" s="71">
        <v>30940</v>
      </c>
      <c r="P70" s="75"/>
      <c r="Q70" s="67">
        <v>30940</v>
      </c>
      <c r="R70" s="80">
        <v>1</v>
      </c>
      <c r="S70" s="67"/>
      <c r="U70" s="63"/>
      <c r="V70" s="63"/>
      <c r="W70" s="63"/>
    </row>
    <row r="71" spans="1:23">
      <c r="A71" s="19" t="s">
        <v>129</v>
      </c>
      <c r="B71" s="20" t="s">
        <v>130</v>
      </c>
      <c r="C71" s="17">
        <v>23.100000000000136</v>
      </c>
      <c r="D71" s="16">
        <v>3116.4398544520732</v>
      </c>
      <c r="E71" s="17">
        <v>3.6700000000000159</v>
      </c>
      <c r="F71" s="16">
        <v>3869.1993183925983</v>
      </c>
      <c r="G71" s="17">
        <v>1.1599999999999966</v>
      </c>
      <c r="H71" s="16">
        <v>7568.5442558770628</v>
      </c>
      <c r="I71" s="17">
        <v>0</v>
      </c>
      <c r="J71" s="16">
        <v>0</v>
      </c>
      <c r="K71" s="17">
        <v>85.566666666666663</v>
      </c>
      <c r="L71" s="16">
        <v>6972.3881346773169</v>
      </c>
      <c r="M71" s="61">
        <v>21530</v>
      </c>
      <c r="N71" s="21">
        <v>1</v>
      </c>
      <c r="O71" s="71">
        <v>21530</v>
      </c>
      <c r="P71" s="75"/>
      <c r="Q71" s="67">
        <v>21530</v>
      </c>
      <c r="R71" s="80">
        <v>1</v>
      </c>
      <c r="S71" s="67"/>
      <c r="U71" s="63"/>
      <c r="V71" s="63"/>
      <c r="W71" s="63"/>
    </row>
    <row r="72" spans="1:23">
      <c r="A72" s="19" t="s">
        <v>131</v>
      </c>
      <c r="B72" s="20" t="s">
        <v>132</v>
      </c>
      <c r="C72" s="17">
        <v>26.400000000000091</v>
      </c>
      <c r="D72" s="16">
        <v>3561.6455479452175</v>
      </c>
      <c r="E72" s="17">
        <v>1.7699999999999818</v>
      </c>
      <c r="F72" s="16">
        <v>1866.0716058732419</v>
      </c>
      <c r="G72" s="17">
        <v>0.35999999999999943</v>
      </c>
      <c r="H72" s="16">
        <v>2348.8585621687466</v>
      </c>
      <c r="I72" s="17">
        <v>0</v>
      </c>
      <c r="J72" s="16">
        <v>0</v>
      </c>
      <c r="K72" s="17">
        <v>58.583333333333336</v>
      </c>
      <c r="L72" s="16">
        <v>4773.6549071661029</v>
      </c>
      <c r="M72" s="61">
        <v>12550</v>
      </c>
      <c r="N72" s="21">
        <v>1</v>
      </c>
      <c r="O72" s="71">
        <v>12550</v>
      </c>
      <c r="P72" s="75"/>
      <c r="Q72" s="67">
        <v>12550</v>
      </c>
      <c r="R72" s="80">
        <v>1</v>
      </c>
      <c r="S72" s="67"/>
      <c r="U72" s="63"/>
      <c r="V72" s="63"/>
      <c r="W72" s="63"/>
    </row>
    <row r="73" spans="1:23">
      <c r="A73" s="19" t="s">
        <v>133</v>
      </c>
      <c r="B73" s="20" t="s">
        <v>134</v>
      </c>
      <c r="C73" s="17">
        <v>44.600000000000136</v>
      </c>
      <c r="D73" s="16">
        <v>6017.0224029680548</v>
      </c>
      <c r="E73" s="17">
        <v>3.1199999999999761</v>
      </c>
      <c r="F73" s="16">
        <v>3289.3465595053844</v>
      </c>
      <c r="G73" s="17">
        <v>0.65999999999999659</v>
      </c>
      <c r="H73" s="16">
        <v>4306.2406973093539</v>
      </c>
      <c r="I73" s="17">
        <v>0</v>
      </c>
      <c r="J73" s="16">
        <v>0</v>
      </c>
      <c r="K73" s="17">
        <v>225.01666666666668</v>
      </c>
      <c r="L73" s="16">
        <v>18335.452319103715</v>
      </c>
      <c r="M73" s="61">
        <v>31950</v>
      </c>
      <c r="N73" s="21">
        <v>1</v>
      </c>
      <c r="O73" s="71">
        <v>31950</v>
      </c>
      <c r="P73" s="75"/>
      <c r="Q73" s="67">
        <v>31950</v>
      </c>
      <c r="R73" s="80">
        <v>1</v>
      </c>
      <c r="S73" s="67"/>
      <c r="U73" s="63"/>
      <c r="V73" s="63"/>
      <c r="W73" s="63"/>
    </row>
    <row r="74" spans="1:23">
      <c r="A74" s="19" t="s">
        <v>135</v>
      </c>
      <c r="B74" s="20" t="s">
        <v>136</v>
      </c>
      <c r="C74" s="17">
        <v>18.099999999999909</v>
      </c>
      <c r="D74" s="16">
        <v>2441.8857734018138</v>
      </c>
      <c r="E74" s="17">
        <v>3.3000000000000114</v>
      </c>
      <c r="F74" s="16">
        <v>3479.1165533230414</v>
      </c>
      <c r="G74" s="17">
        <v>0.80000000000000426</v>
      </c>
      <c r="H74" s="16">
        <v>5219.6856937083621</v>
      </c>
      <c r="I74" s="17">
        <v>0</v>
      </c>
      <c r="J74" s="16">
        <v>0</v>
      </c>
      <c r="K74" s="17">
        <v>33.56666666666667</v>
      </c>
      <c r="L74" s="16">
        <v>2735.1752441059834</v>
      </c>
      <c r="M74" s="61">
        <v>13880</v>
      </c>
      <c r="N74" s="21">
        <v>1</v>
      </c>
      <c r="O74" s="71">
        <v>13880</v>
      </c>
      <c r="P74" s="75"/>
      <c r="Q74" s="67">
        <v>13880</v>
      </c>
      <c r="R74" s="80">
        <v>1</v>
      </c>
      <c r="S74" s="67"/>
      <c r="U74" s="63"/>
      <c r="V74" s="63"/>
      <c r="W74" s="63"/>
    </row>
    <row r="75" spans="1:23">
      <c r="A75" s="19" t="s">
        <v>137</v>
      </c>
      <c r="B75" s="20" t="s">
        <v>138</v>
      </c>
      <c r="C75" s="17">
        <v>39.5</v>
      </c>
      <c r="D75" s="16">
        <v>5328.9772402968028</v>
      </c>
      <c r="E75" s="17">
        <v>6.6899999999999977</v>
      </c>
      <c r="F75" s="16">
        <v>7053.1181035548661</v>
      </c>
      <c r="G75" s="17">
        <v>2.1199999999999903</v>
      </c>
      <c r="H75" s="16">
        <v>13832.167088327024</v>
      </c>
      <c r="I75" s="17">
        <v>0</v>
      </c>
      <c r="J75" s="16">
        <v>0</v>
      </c>
      <c r="K75" s="17">
        <v>415.85</v>
      </c>
      <c r="L75" s="16">
        <v>33885.480395078645</v>
      </c>
      <c r="M75" s="61">
        <v>60100</v>
      </c>
      <c r="N75" s="21">
        <v>2</v>
      </c>
      <c r="O75" s="71">
        <v>30050</v>
      </c>
      <c r="P75" s="75"/>
      <c r="Q75" s="67"/>
      <c r="R75" s="80">
        <v>2</v>
      </c>
      <c r="S75" s="67">
        <v>30050</v>
      </c>
      <c r="U75" s="63"/>
      <c r="V75" s="63"/>
      <c r="W75" s="63"/>
    </row>
    <row r="76" spans="1:23">
      <c r="A76" s="19" t="s">
        <v>139</v>
      </c>
      <c r="B76" s="20" t="s">
        <v>140</v>
      </c>
      <c r="C76" s="17">
        <v>17.099999999999909</v>
      </c>
      <c r="D76" s="16">
        <v>2306.9749571917682</v>
      </c>
      <c r="E76" s="17">
        <v>5.5000000000000284</v>
      </c>
      <c r="F76" s="16">
        <v>5798.5275888717451</v>
      </c>
      <c r="G76" s="17">
        <v>2.1400000000000006</v>
      </c>
      <c r="H76" s="16">
        <v>13962.659230669798</v>
      </c>
      <c r="I76" s="17">
        <v>0</v>
      </c>
      <c r="J76" s="16">
        <v>0</v>
      </c>
      <c r="K76" s="17">
        <v>110.08333333333333</v>
      </c>
      <c r="L76" s="16">
        <v>8970.1253660973271</v>
      </c>
      <c r="M76" s="61">
        <v>31040</v>
      </c>
      <c r="N76" s="21">
        <v>2</v>
      </c>
      <c r="O76" s="71">
        <v>15520</v>
      </c>
      <c r="P76" s="75"/>
      <c r="Q76" s="67"/>
      <c r="R76" s="80">
        <v>2</v>
      </c>
      <c r="S76" s="67">
        <v>15520</v>
      </c>
      <c r="U76" s="63"/>
      <c r="V76" s="63"/>
      <c r="W76" s="63"/>
    </row>
    <row r="77" spans="1:23">
      <c r="A77" s="19" t="s">
        <v>141</v>
      </c>
      <c r="B77" s="20" t="s">
        <v>142</v>
      </c>
      <c r="C77" s="17">
        <v>35</v>
      </c>
      <c r="D77" s="16">
        <v>4721.8785673515977</v>
      </c>
      <c r="E77" s="17">
        <v>6.9800000000000182</v>
      </c>
      <c r="F77" s="16">
        <v>7358.8586491499418</v>
      </c>
      <c r="G77" s="17">
        <v>2.3900000000000006</v>
      </c>
      <c r="H77" s="16">
        <v>15593.811009953652</v>
      </c>
      <c r="I77" s="17">
        <v>0</v>
      </c>
      <c r="J77" s="16">
        <v>0</v>
      </c>
      <c r="K77" s="17">
        <v>280.81666666666666</v>
      </c>
      <c r="L77" s="16">
        <v>22882.307690139874</v>
      </c>
      <c r="M77" s="61">
        <v>50560</v>
      </c>
      <c r="N77" s="21">
        <v>2</v>
      </c>
      <c r="O77" s="71">
        <v>25280</v>
      </c>
      <c r="P77" s="75"/>
      <c r="Q77" s="67"/>
      <c r="R77" s="80">
        <v>2</v>
      </c>
      <c r="S77" s="67">
        <v>25280</v>
      </c>
      <c r="U77" s="63"/>
      <c r="V77" s="63"/>
      <c r="W77" s="63"/>
    </row>
    <row r="78" spans="1:23">
      <c r="A78" s="19" t="s">
        <v>143</v>
      </c>
      <c r="B78" s="20" t="s">
        <v>144</v>
      </c>
      <c r="C78" s="17">
        <v>25.899999999999864</v>
      </c>
      <c r="D78" s="16">
        <v>3494.1901398401642</v>
      </c>
      <c r="E78" s="17">
        <v>6.4699999999999704</v>
      </c>
      <c r="F78" s="16">
        <v>6821.1769999999688</v>
      </c>
      <c r="G78" s="17">
        <v>2.1400000000000006</v>
      </c>
      <c r="H78" s="16">
        <v>13962.659230669798</v>
      </c>
      <c r="I78" s="17">
        <v>0</v>
      </c>
      <c r="J78" s="16">
        <v>0</v>
      </c>
      <c r="K78" s="17">
        <v>237.88333333333333</v>
      </c>
      <c r="L78" s="16">
        <v>19383.890893309184</v>
      </c>
      <c r="M78" s="61">
        <v>43660</v>
      </c>
      <c r="N78" s="21">
        <v>2</v>
      </c>
      <c r="O78" s="71">
        <v>21830</v>
      </c>
      <c r="P78" s="75"/>
      <c r="Q78" s="67"/>
      <c r="R78" s="80">
        <v>2</v>
      </c>
      <c r="S78" s="67">
        <v>21830</v>
      </c>
      <c r="U78" s="63"/>
      <c r="V78" s="63"/>
      <c r="W78" s="63"/>
    </row>
    <row r="79" spans="1:23">
      <c r="A79" s="19" t="s">
        <v>145</v>
      </c>
      <c r="B79" s="20" t="s">
        <v>146</v>
      </c>
      <c r="C79" s="17">
        <v>35</v>
      </c>
      <c r="D79" s="16">
        <v>4721.8785673515977</v>
      </c>
      <c r="E79" s="17">
        <v>8.8600000000000136</v>
      </c>
      <c r="F79" s="16">
        <v>9340.9008068006333</v>
      </c>
      <c r="G79" s="17">
        <v>3.1599999999999966</v>
      </c>
      <c r="H79" s="16">
        <v>20617.758490147899</v>
      </c>
      <c r="I79" s="17">
        <v>0</v>
      </c>
      <c r="J79" s="16">
        <v>0</v>
      </c>
      <c r="K79" s="17">
        <v>288.8</v>
      </c>
      <c r="L79" s="16">
        <v>23532.82851532695</v>
      </c>
      <c r="M79" s="61">
        <v>58210</v>
      </c>
      <c r="N79" s="21">
        <v>2</v>
      </c>
      <c r="O79" s="71">
        <v>29110</v>
      </c>
      <c r="P79" s="75"/>
      <c r="Q79" s="67"/>
      <c r="R79" s="80">
        <v>2</v>
      </c>
      <c r="S79" s="67">
        <v>29105</v>
      </c>
      <c r="U79" s="63"/>
      <c r="V79" s="63"/>
      <c r="W79" s="63"/>
    </row>
    <row r="80" spans="1:23">
      <c r="A80" s="19" t="s">
        <v>147</v>
      </c>
      <c r="B80" s="20" t="s">
        <v>148</v>
      </c>
      <c r="C80" s="17">
        <v>88.799999999999955</v>
      </c>
      <c r="D80" s="16">
        <v>11980.080479452048</v>
      </c>
      <c r="E80" s="17">
        <v>2.0999999999999943</v>
      </c>
      <c r="F80" s="16">
        <v>2213.9832612055584</v>
      </c>
      <c r="G80" s="17">
        <v>0.64000000000000057</v>
      </c>
      <c r="H80" s="16">
        <v>4175.7485549666708</v>
      </c>
      <c r="I80" s="17">
        <v>0</v>
      </c>
      <c r="J80" s="16">
        <v>0</v>
      </c>
      <c r="K80" s="17">
        <v>127.15</v>
      </c>
      <c r="L80" s="16">
        <v>10360.800366079715</v>
      </c>
      <c r="M80" s="61">
        <v>28730</v>
      </c>
      <c r="N80" s="21">
        <v>2</v>
      </c>
      <c r="O80" s="71">
        <v>14370</v>
      </c>
      <c r="P80" s="75"/>
      <c r="Q80" s="67"/>
      <c r="R80" s="80">
        <v>2</v>
      </c>
      <c r="S80" s="67">
        <v>14365</v>
      </c>
      <c r="U80" s="63"/>
      <c r="V80" s="63"/>
      <c r="W80" s="63"/>
    </row>
    <row r="81" spans="1:23">
      <c r="A81" s="19" t="s">
        <v>149</v>
      </c>
      <c r="B81" s="20" t="s">
        <v>150</v>
      </c>
      <c r="C81" s="17">
        <v>41</v>
      </c>
      <c r="D81" s="16">
        <v>5531.3434646118722</v>
      </c>
      <c r="E81" s="17">
        <v>8.1800000000000068</v>
      </c>
      <c r="F81" s="16">
        <v>8623.9919412673935</v>
      </c>
      <c r="G81" s="17">
        <v>2.5499999999999972</v>
      </c>
      <c r="H81" s="16">
        <v>16637.748148695297</v>
      </c>
      <c r="I81" s="17">
        <v>0</v>
      </c>
      <c r="J81" s="16">
        <v>0</v>
      </c>
      <c r="K81" s="17">
        <v>283.08333333333331</v>
      </c>
      <c r="L81" s="16">
        <v>23067.006713575032</v>
      </c>
      <c r="M81" s="61">
        <v>53860</v>
      </c>
      <c r="N81" s="21">
        <v>2</v>
      </c>
      <c r="O81" s="71">
        <v>26930</v>
      </c>
      <c r="P81" s="75"/>
      <c r="Q81" s="67"/>
      <c r="R81" s="80">
        <v>2</v>
      </c>
      <c r="S81" s="67">
        <v>26930</v>
      </c>
      <c r="U81" s="63"/>
      <c r="V81" s="63"/>
      <c r="W81" s="63"/>
    </row>
    <row r="82" spans="1:23">
      <c r="A82" s="19" t="s">
        <v>151</v>
      </c>
      <c r="B82" s="20" t="s">
        <v>152</v>
      </c>
      <c r="C82" s="17">
        <v>18.5</v>
      </c>
      <c r="D82" s="16">
        <v>2495.8500998858444</v>
      </c>
      <c r="E82" s="17">
        <v>2.0299999999999727</v>
      </c>
      <c r="F82" s="16">
        <v>2140.1838191653496</v>
      </c>
      <c r="G82" s="17">
        <v>0.76999999999998181</v>
      </c>
      <c r="H82" s="16">
        <v>5023.9474801941533</v>
      </c>
      <c r="I82" s="17">
        <v>0</v>
      </c>
      <c r="J82" s="16">
        <v>0</v>
      </c>
      <c r="K82" s="17">
        <v>244.03333333333333</v>
      </c>
      <c r="L82" s="16">
        <v>19885.022802482523</v>
      </c>
      <c r="M82" s="61">
        <v>29550</v>
      </c>
      <c r="N82" s="21">
        <v>2</v>
      </c>
      <c r="O82" s="71">
        <v>14780</v>
      </c>
      <c r="P82" s="75"/>
      <c r="Q82" s="67"/>
      <c r="R82" s="80">
        <v>2</v>
      </c>
      <c r="S82" s="67">
        <v>14775</v>
      </c>
      <c r="U82" s="63"/>
      <c r="V82" s="63"/>
      <c r="W82" s="63"/>
    </row>
    <row r="83" spans="1:23">
      <c r="A83" s="19" t="s">
        <v>153</v>
      </c>
      <c r="B83" s="20" t="s">
        <v>154</v>
      </c>
      <c r="C83" s="17">
        <v>31.799999999999955</v>
      </c>
      <c r="D83" s="16">
        <v>4290.1639554794456</v>
      </c>
      <c r="E83" s="17">
        <v>7.9600000000000364</v>
      </c>
      <c r="F83" s="16">
        <v>8392.050837712557</v>
      </c>
      <c r="G83" s="17">
        <v>2.0400000000000205</v>
      </c>
      <c r="H83" s="16">
        <v>13310.198518956386</v>
      </c>
      <c r="I83" s="17">
        <v>0</v>
      </c>
      <c r="J83" s="16">
        <v>0</v>
      </c>
      <c r="K83" s="17">
        <v>365.61666666666667</v>
      </c>
      <c r="L83" s="16">
        <v>29792.224096302358</v>
      </c>
      <c r="M83" s="61">
        <v>55780</v>
      </c>
      <c r="N83" s="21">
        <v>2</v>
      </c>
      <c r="O83" s="71">
        <v>27890</v>
      </c>
      <c r="P83" s="75"/>
      <c r="Q83" s="67"/>
      <c r="R83" s="80">
        <v>2</v>
      </c>
      <c r="S83" s="67">
        <v>27890</v>
      </c>
      <c r="U83" s="63"/>
      <c r="V83" s="63"/>
      <c r="W83" s="63"/>
    </row>
    <row r="84" spans="1:23">
      <c r="A84" s="19" t="s">
        <v>155</v>
      </c>
      <c r="B84" s="20" t="s">
        <v>156</v>
      </c>
      <c r="C84" s="17">
        <v>46.299999999999955</v>
      </c>
      <c r="D84" s="16">
        <v>6246.3707905251076</v>
      </c>
      <c r="E84" s="17">
        <v>7.2700000000000387</v>
      </c>
      <c r="F84" s="16">
        <v>7664.5991947450184</v>
      </c>
      <c r="G84" s="17">
        <v>4.1400000000000148</v>
      </c>
      <c r="H84" s="16">
        <v>27011.873464940727</v>
      </c>
      <c r="I84" s="17">
        <v>0</v>
      </c>
      <c r="J84" s="16">
        <v>0</v>
      </c>
      <c r="K84" s="17">
        <v>303.48333333333335</v>
      </c>
      <c r="L84" s="16">
        <v>24729.297924491482</v>
      </c>
      <c r="M84" s="61">
        <v>65650</v>
      </c>
      <c r="N84" s="21">
        <v>2</v>
      </c>
      <c r="O84" s="71">
        <v>32830</v>
      </c>
      <c r="P84" s="75"/>
      <c r="Q84" s="67"/>
      <c r="R84" s="80">
        <v>2</v>
      </c>
      <c r="S84" s="67">
        <v>32825</v>
      </c>
      <c r="U84" s="63"/>
      <c r="V84" s="63"/>
      <c r="W84" s="63"/>
    </row>
    <row r="85" spans="1:23">
      <c r="A85" s="19" t="s">
        <v>157</v>
      </c>
      <c r="B85" s="20" t="s">
        <v>158</v>
      </c>
      <c r="C85" s="17">
        <v>26.099999999999909</v>
      </c>
      <c r="D85" s="16">
        <v>3521.172303082179</v>
      </c>
      <c r="E85" s="17">
        <v>4.8400000000000318</v>
      </c>
      <c r="F85" s="16">
        <v>5102.704278207143</v>
      </c>
      <c r="G85" s="17">
        <v>1.1899999999999977</v>
      </c>
      <c r="H85" s="16">
        <v>7764.2824693911325</v>
      </c>
      <c r="I85" s="17">
        <v>0</v>
      </c>
      <c r="J85" s="16">
        <v>0</v>
      </c>
      <c r="K85" s="17">
        <v>30.483333333333334</v>
      </c>
      <c r="L85" s="16">
        <v>2483.9302489919778</v>
      </c>
      <c r="M85" s="61">
        <v>18870</v>
      </c>
      <c r="N85" s="21">
        <v>2</v>
      </c>
      <c r="O85" s="71">
        <v>9440</v>
      </c>
      <c r="P85" s="75"/>
      <c r="Q85" s="67"/>
      <c r="R85" s="80">
        <v>2</v>
      </c>
      <c r="S85" s="67">
        <v>9435</v>
      </c>
      <c r="U85" s="63"/>
      <c r="V85" s="63"/>
      <c r="W85" s="63"/>
    </row>
    <row r="86" spans="1:23">
      <c r="A86" s="19" t="s">
        <v>159</v>
      </c>
      <c r="B86" s="20" t="s">
        <v>160</v>
      </c>
      <c r="C86" s="17">
        <v>37.799999999999955</v>
      </c>
      <c r="D86" s="16">
        <v>5099.6288527397192</v>
      </c>
      <c r="E86" s="17">
        <v>4.2000000000000171</v>
      </c>
      <c r="F86" s="16">
        <v>4427.9665224111459</v>
      </c>
      <c r="G86" s="17">
        <v>1.4699999999999989</v>
      </c>
      <c r="H86" s="16">
        <v>9591.1724621890571</v>
      </c>
      <c r="I86" s="17">
        <v>0</v>
      </c>
      <c r="J86" s="16">
        <v>0</v>
      </c>
      <c r="K86" s="17">
        <v>115.36666666666666</v>
      </c>
      <c r="L86" s="16">
        <v>9400.6370604278127</v>
      </c>
      <c r="M86" s="61">
        <v>28520</v>
      </c>
      <c r="N86" s="21">
        <v>2</v>
      </c>
      <c r="O86" s="71">
        <v>14260</v>
      </c>
      <c r="P86" s="75"/>
      <c r="Q86" s="67"/>
      <c r="R86" s="80">
        <v>2</v>
      </c>
      <c r="S86" s="67">
        <v>14260</v>
      </c>
      <c r="U86" s="63"/>
      <c r="V86" s="63"/>
      <c r="W86" s="63"/>
    </row>
    <row r="87" spans="1:23">
      <c r="A87" s="19" t="s">
        <v>161</v>
      </c>
      <c r="B87" s="20" t="s">
        <v>162</v>
      </c>
      <c r="C87" s="17">
        <v>36.299999999999955</v>
      </c>
      <c r="D87" s="16">
        <v>4897.2626284246508</v>
      </c>
      <c r="E87" s="17">
        <v>4.5600000000000023</v>
      </c>
      <c r="F87" s="16">
        <v>4807.5065100463698</v>
      </c>
      <c r="G87" s="17">
        <v>1.269999999999996</v>
      </c>
      <c r="H87" s="16">
        <v>8286.251038761955</v>
      </c>
      <c r="I87" s="17">
        <v>0</v>
      </c>
      <c r="J87" s="16">
        <v>0</v>
      </c>
      <c r="K87" s="17">
        <v>110.63333333333334</v>
      </c>
      <c r="L87" s="16">
        <v>9014.9420409014474</v>
      </c>
      <c r="M87" s="61">
        <v>27010</v>
      </c>
      <c r="N87" s="21">
        <v>2</v>
      </c>
      <c r="O87" s="71">
        <v>13510</v>
      </c>
      <c r="P87" s="75"/>
      <c r="Q87" s="67"/>
      <c r="R87" s="80">
        <v>2</v>
      </c>
      <c r="S87" s="67">
        <v>13505</v>
      </c>
      <c r="U87" s="63"/>
      <c r="V87" s="63"/>
      <c r="W87" s="63"/>
    </row>
    <row r="88" spans="1:23">
      <c r="A88" s="19" t="s">
        <v>163</v>
      </c>
      <c r="B88" s="20" t="s">
        <v>164</v>
      </c>
      <c r="C88" s="17">
        <v>54.400000000000091</v>
      </c>
      <c r="D88" s="16">
        <v>7339.1484018264955</v>
      </c>
      <c r="E88" s="17">
        <v>7.5</v>
      </c>
      <c r="F88" s="16">
        <v>7907.0830757341573</v>
      </c>
      <c r="G88" s="17">
        <v>1.9500000000000028</v>
      </c>
      <c r="H88" s="16">
        <v>12722.983878414083</v>
      </c>
      <c r="I88" s="17">
        <v>0</v>
      </c>
      <c r="J88" s="16">
        <v>0</v>
      </c>
      <c r="K88" s="17">
        <v>471.45</v>
      </c>
      <c r="L88" s="16">
        <v>38416.038793458756</v>
      </c>
      <c r="M88" s="61">
        <v>66390</v>
      </c>
      <c r="N88" s="21">
        <v>2</v>
      </c>
      <c r="O88" s="71">
        <v>33200</v>
      </c>
      <c r="P88" s="75"/>
      <c r="Q88" s="67"/>
      <c r="R88" s="80">
        <v>2</v>
      </c>
      <c r="S88" s="67">
        <v>33195</v>
      </c>
      <c r="U88" s="63"/>
      <c r="V88" s="63"/>
      <c r="W88" s="63"/>
    </row>
    <row r="89" spans="1:23">
      <c r="A89" s="19" t="s">
        <v>165</v>
      </c>
      <c r="B89" s="20" t="s">
        <v>166</v>
      </c>
      <c r="C89" s="17">
        <v>23.899999999999864</v>
      </c>
      <c r="D89" s="16">
        <v>3224.3685074200725</v>
      </c>
      <c r="E89" s="17">
        <v>4.6500000000000341</v>
      </c>
      <c r="F89" s="16">
        <v>4902.391506955214</v>
      </c>
      <c r="G89" s="17">
        <v>1.7199999999999989</v>
      </c>
      <c r="H89" s="16">
        <v>11222.324241472912</v>
      </c>
      <c r="I89" s="17">
        <v>0</v>
      </c>
      <c r="J89" s="16">
        <v>0</v>
      </c>
      <c r="K89" s="17">
        <v>165.61666666666667</v>
      </c>
      <c r="L89" s="16">
        <v>13495.251440258766</v>
      </c>
      <c r="M89" s="61">
        <v>32840</v>
      </c>
      <c r="N89" s="21">
        <v>2</v>
      </c>
      <c r="O89" s="71">
        <v>16420</v>
      </c>
      <c r="P89" s="75"/>
      <c r="Q89" s="67"/>
      <c r="R89" s="80">
        <v>2</v>
      </c>
      <c r="S89" s="67">
        <v>16420</v>
      </c>
      <c r="U89" s="63"/>
      <c r="V89" s="63"/>
      <c r="W89" s="63"/>
    </row>
    <row r="90" spans="1:23">
      <c r="A90" s="19" t="s">
        <v>167</v>
      </c>
      <c r="B90" s="20" t="s">
        <v>168</v>
      </c>
      <c r="C90" s="17">
        <v>26.299999999999955</v>
      </c>
      <c r="D90" s="16">
        <v>3548.1544663241943</v>
      </c>
      <c r="E90" s="17">
        <v>6.5800000000000409</v>
      </c>
      <c r="F90" s="16">
        <v>6937.147551777477</v>
      </c>
      <c r="G90" s="17">
        <v>2.0500000000000114</v>
      </c>
      <c r="H90" s="16">
        <v>13375.444590127681</v>
      </c>
      <c r="I90" s="17">
        <v>0</v>
      </c>
      <c r="J90" s="16">
        <v>0</v>
      </c>
      <c r="K90" s="17">
        <v>544.9</v>
      </c>
      <c r="L90" s="16">
        <v>44401.102001390769</v>
      </c>
      <c r="M90" s="61">
        <v>68260</v>
      </c>
      <c r="N90" s="21">
        <v>2</v>
      </c>
      <c r="O90" s="71">
        <v>34130</v>
      </c>
      <c r="P90" s="75"/>
      <c r="Q90" s="67"/>
      <c r="R90" s="80">
        <v>2</v>
      </c>
      <c r="S90" s="67">
        <v>34130</v>
      </c>
      <c r="U90" s="63"/>
      <c r="V90" s="63"/>
      <c r="W90" s="63"/>
    </row>
    <row r="91" spans="1:23">
      <c r="A91" s="19" t="s">
        <v>169</v>
      </c>
      <c r="B91" s="20" t="s">
        <v>170</v>
      </c>
      <c r="C91" s="17">
        <v>75.799999999999955</v>
      </c>
      <c r="D91" s="16">
        <v>10226.239868721454</v>
      </c>
      <c r="E91" s="17">
        <v>3.2299999999999898</v>
      </c>
      <c r="F91" s="16">
        <v>3405.3171112828331</v>
      </c>
      <c r="G91" s="17">
        <v>0.82999999999999829</v>
      </c>
      <c r="H91" s="16">
        <v>5415.4239072223854</v>
      </c>
      <c r="I91" s="17">
        <v>0</v>
      </c>
      <c r="J91" s="16">
        <v>0</v>
      </c>
      <c r="K91" s="17">
        <v>429.8</v>
      </c>
      <c r="L91" s="16">
        <v>35022.194237837684</v>
      </c>
      <c r="M91" s="61">
        <v>54070</v>
      </c>
      <c r="N91" s="21">
        <v>1</v>
      </c>
      <c r="O91" s="71">
        <v>54070</v>
      </c>
      <c r="P91" s="75"/>
      <c r="Q91" s="67">
        <v>54070</v>
      </c>
      <c r="R91" s="80">
        <v>1</v>
      </c>
      <c r="S91" s="67"/>
      <c r="U91" s="63"/>
      <c r="V91" s="63"/>
      <c r="W91" s="63"/>
    </row>
    <row r="92" spans="1:23">
      <c r="A92" s="19" t="s">
        <v>171</v>
      </c>
      <c r="B92" s="20" t="s">
        <v>172</v>
      </c>
      <c r="C92" s="17">
        <v>32.799999999999727</v>
      </c>
      <c r="D92" s="16">
        <v>4425.0747716894602</v>
      </c>
      <c r="E92" s="17">
        <v>2.7900000000000205</v>
      </c>
      <c r="F92" s="16">
        <v>2941.4349041731284</v>
      </c>
      <c r="G92" s="17">
        <v>0.82999999999999829</v>
      </c>
      <c r="H92" s="16">
        <v>5415.4239072223854</v>
      </c>
      <c r="I92" s="17">
        <v>0</v>
      </c>
      <c r="J92" s="16">
        <v>0</v>
      </c>
      <c r="K92" s="17">
        <v>204.41666666666666</v>
      </c>
      <c r="L92" s="16">
        <v>16656.864135531221</v>
      </c>
      <c r="M92" s="61">
        <v>29440</v>
      </c>
      <c r="N92" s="21">
        <v>1</v>
      </c>
      <c r="O92" s="71">
        <v>29440</v>
      </c>
      <c r="P92" s="75"/>
      <c r="Q92" s="67">
        <v>29440</v>
      </c>
      <c r="R92" s="80">
        <v>1</v>
      </c>
      <c r="S92" s="67"/>
      <c r="U92" s="63"/>
      <c r="V92" s="63"/>
      <c r="W92" s="63"/>
    </row>
    <row r="93" spans="1:23">
      <c r="A93" s="19" t="s">
        <v>173</v>
      </c>
      <c r="B93" s="20" t="s">
        <v>174</v>
      </c>
      <c r="C93" s="17">
        <v>20.700000000000045</v>
      </c>
      <c r="D93" s="16">
        <v>2792.6538955479509</v>
      </c>
      <c r="E93" s="17">
        <v>5.4500000000000171</v>
      </c>
      <c r="F93" s="16">
        <v>5745.8137017001727</v>
      </c>
      <c r="G93" s="17">
        <v>1.1300000000000097</v>
      </c>
      <c r="H93" s="16">
        <v>7372.806042363085</v>
      </c>
      <c r="I93" s="17">
        <v>0</v>
      </c>
      <c r="J93" s="16">
        <v>0</v>
      </c>
      <c r="K93" s="17">
        <v>100.3</v>
      </c>
      <c r="L93" s="16">
        <v>8172.9317870058612</v>
      </c>
      <c r="M93" s="61">
        <v>24080</v>
      </c>
      <c r="N93" s="21">
        <v>1</v>
      </c>
      <c r="O93" s="71">
        <v>24080</v>
      </c>
      <c r="P93" s="75"/>
      <c r="Q93" s="67">
        <v>24080</v>
      </c>
      <c r="R93" s="80">
        <v>1</v>
      </c>
      <c r="S93" s="67"/>
      <c r="U93" s="63"/>
      <c r="V93" s="63"/>
      <c r="W93" s="63"/>
    </row>
    <row r="94" spans="1:23">
      <c r="A94" s="19" t="s">
        <v>175</v>
      </c>
      <c r="B94" s="20" t="s">
        <v>176</v>
      </c>
      <c r="C94" s="17">
        <v>30.799999999999955</v>
      </c>
      <c r="D94" s="16">
        <v>4155.2531392694</v>
      </c>
      <c r="E94" s="17">
        <v>4.8400000000000034</v>
      </c>
      <c r="F94" s="16">
        <v>5102.704278207113</v>
      </c>
      <c r="G94" s="17">
        <v>1.230000000000004</v>
      </c>
      <c r="H94" s="16">
        <v>8025.2667540765897</v>
      </c>
      <c r="I94" s="17">
        <v>0</v>
      </c>
      <c r="J94" s="16">
        <v>0</v>
      </c>
      <c r="K94" s="17">
        <v>343.53333333333336</v>
      </c>
      <c r="L94" s="16">
        <v>27992.766698864212</v>
      </c>
      <c r="M94" s="61">
        <v>45280</v>
      </c>
      <c r="N94" s="21">
        <v>1</v>
      </c>
      <c r="O94" s="71">
        <v>45280</v>
      </c>
      <c r="P94" s="75"/>
      <c r="Q94" s="67">
        <v>45280</v>
      </c>
      <c r="R94" s="80">
        <v>1</v>
      </c>
      <c r="S94" s="67"/>
      <c r="U94" s="63"/>
      <c r="V94" s="63"/>
      <c r="W94" s="63"/>
    </row>
    <row r="95" spans="1:23">
      <c r="A95" s="19" t="s">
        <v>177</v>
      </c>
      <c r="B95" s="20" t="s">
        <v>178</v>
      </c>
      <c r="C95" s="17">
        <v>23.599999999999909</v>
      </c>
      <c r="D95" s="16">
        <v>3183.8952625570651</v>
      </c>
      <c r="E95" s="17">
        <v>4.710000000000008</v>
      </c>
      <c r="F95" s="16">
        <v>4965.6481715610598</v>
      </c>
      <c r="G95" s="17">
        <v>0.88000000000000256</v>
      </c>
      <c r="H95" s="16">
        <v>5741.6542630791846</v>
      </c>
      <c r="I95" s="17">
        <v>0</v>
      </c>
      <c r="J95" s="16">
        <v>0</v>
      </c>
      <c r="K95" s="17">
        <v>71.033333333333331</v>
      </c>
      <c r="L95" s="16">
        <v>5788.1414550048157</v>
      </c>
      <c r="M95" s="61">
        <v>19680</v>
      </c>
      <c r="N95" s="21">
        <v>1</v>
      </c>
      <c r="O95" s="71">
        <v>19680</v>
      </c>
      <c r="P95" s="75"/>
      <c r="Q95" s="67">
        <v>19680</v>
      </c>
      <c r="R95" s="80">
        <v>1</v>
      </c>
      <c r="S95" s="67"/>
      <c r="U95" s="63"/>
      <c r="V95" s="63"/>
      <c r="W95" s="63"/>
    </row>
    <row r="96" spans="1:23">
      <c r="A96" s="19" t="s">
        <v>179</v>
      </c>
      <c r="B96" s="20" t="s">
        <v>180</v>
      </c>
      <c r="C96" s="17">
        <v>24</v>
      </c>
      <c r="D96" s="16">
        <v>3237.8595890410957</v>
      </c>
      <c r="E96" s="17">
        <v>3.6599999999999966</v>
      </c>
      <c r="F96" s="16">
        <v>3858.6565409582654</v>
      </c>
      <c r="G96" s="17">
        <v>0.76000000000000512</v>
      </c>
      <c r="H96" s="16">
        <v>4958.7014090229513</v>
      </c>
      <c r="I96" s="17">
        <v>0</v>
      </c>
      <c r="J96" s="16">
        <v>0</v>
      </c>
      <c r="K96" s="17">
        <v>108.38333333333334</v>
      </c>
      <c r="L96" s="16">
        <v>8831.6010985209577</v>
      </c>
      <c r="M96" s="61">
        <v>20890</v>
      </c>
      <c r="N96" s="21">
        <v>2</v>
      </c>
      <c r="O96" s="71">
        <v>10450</v>
      </c>
      <c r="P96" s="75"/>
      <c r="Q96" s="67"/>
      <c r="R96" s="80">
        <v>2</v>
      </c>
      <c r="S96" s="67">
        <v>10445</v>
      </c>
      <c r="U96" s="63"/>
      <c r="V96" s="63"/>
      <c r="W96" s="63"/>
    </row>
    <row r="97" spans="1:23">
      <c r="A97" s="19" t="s">
        <v>181</v>
      </c>
      <c r="B97" s="20" t="s">
        <v>182</v>
      </c>
      <c r="C97" s="17">
        <v>22.099999999999909</v>
      </c>
      <c r="D97" s="16">
        <v>2981.5290382419967</v>
      </c>
      <c r="E97" s="17">
        <v>3.25</v>
      </c>
      <c r="F97" s="16">
        <v>3426.4026661514686</v>
      </c>
      <c r="G97" s="17">
        <v>0.6799999999999784</v>
      </c>
      <c r="H97" s="16">
        <v>4436.7328396519433</v>
      </c>
      <c r="I97" s="17">
        <v>0</v>
      </c>
      <c r="J97" s="16">
        <v>0</v>
      </c>
      <c r="K97" s="17">
        <v>209.76666666666668</v>
      </c>
      <c r="L97" s="16">
        <v>17092.808154080391</v>
      </c>
      <c r="M97" s="61">
        <v>27940</v>
      </c>
      <c r="N97" s="21">
        <v>2</v>
      </c>
      <c r="O97" s="71">
        <v>13970</v>
      </c>
      <c r="P97" s="75"/>
      <c r="Q97" s="67"/>
      <c r="R97" s="80">
        <v>2</v>
      </c>
      <c r="S97" s="67">
        <v>13970</v>
      </c>
      <c r="U97" s="63"/>
      <c r="V97" s="63"/>
      <c r="W97" s="63"/>
    </row>
    <row r="98" spans="1:23">
      <c r="A98" s="19" t="s">
        <v>183</v>
      </c>
      <c r="B98" s="20" t="s">
        <v>184</v>
      </c>
      <c r="C98" s="17">
        <v>25.800000000000182</v>
      </c>
      <c r="D98" s="16">
        <v>3480.6990582192025</v>
      </c>
      <c r="E98" s="17">
        <v>3.9599999999999795</v>
      </c>
      <c r="F98" s="16">
        <v>4174.9398639876135</v>
      </c>
      <c r="G98" s="17">
        <v>1.1400000000000006</v>
      </c>
      <c r="H98" s="16">
        <v>7438.0521135343797</v>
      </c>
      <c r="I98" s="17">
        <v>0</v>
      </c>
      <c r="J98" s="16">
        <v>0</v>
      </c>
      <c r="K98" s="17">
        <v>146.88333333333333</v>
      </c>
      <c r="L98" s="16">
        <v>11968.768334809349</v>
      </c>
      <c r="M98" s="61">
        <v>27060</v>
      </c>
      <c r="N98" s="21">
        <v>2</v>
      </c>
      <c r="O98" s="71">
        <v>13530</v>
      </c>
      <c r="P98" s="75"/>
      <c r="Q98" s="67"/>
      <c r="R98" s="80">
        <v>2</v>
      </c>
      <c r="S98" s="67">
        <v>13530</v>
      </c>
      <c r="U98" s="63"/>
      <c r="V98" s="63"/>
      <c r="W98" s="63"/>
    </row>
    <row r="99" spans="1:23">
      <c r="A99" s="19" t="s">
        <v>185</v>
      </c>
      <c r="B99" s="20" t="s">
        <v>186</v>
      </c>
      <c r="C99" s="17">
        <v>24.099999999999909</v>
      </c>
      <c r="D99" s="16">
        <v>3251.3506706620879</v>
      </c>
      <c r="E99" s="17">
        <v>5.1799999999999784</v>
      </c>
      <c r="F99" s="16">
        <v>5461.158710973702</v>
      </c>
      <c r="G99" s="17">
        <v>1.5300000000000011</v>
      </c>
      <c r="H99" s="16">
        <v>9982.6488892171965</v>
      </c>
      <c r="I99" s="17">
        <v>0</v>
      </c>
      <c r="J99" s="16">
        <v>0</v>
      </c>
      <c r="K99" s="17">
        <v>167.68333333333334</v>
      </c>
      <c r="L99" s="16">
        <v>13663.653491037883</v>
      </c>
      <c r="M99" s="61">
        <v>32360</v>
      </c>
      <c r="N99" s="21">
        <v>2</v>
      </c>
      <c r="O99" s="71">
        <v>16180</v>
      </c>
      <c r="P99" s="75"/>
      <c r="Q99" s="67"/>
      <c r="R99" s="80">
        <v>2</v>
      </c>
      <c r="S99" s="67">
        <v>16180</v>
      </c>
      <c r="U99" s="63"/>
      <c r="V99" s="63"/>
      <c r="W99" s="63"/>
    </row>
    <row r="100" spans="1:23">
      <c r="A100" s="19" t="s">
        <v>187</v>
      </c>
      <c r="B100" s="20" t="s">
        <v>188</v>
      </c>
      <c r="C100" s="17">
        <v>41.5</v>
      </c>
      <c r="D100" s="16">
        <v>5598.7988727168949</v>
      </c>
      <c r="E100" s="17">
        <v>3.9799999999999613</v>
      </c>
      <c r="F100" s="16">
        <v>4196.0254188562194</v>
      </c>
      <c r="G100" s="17">
        <v>1.0799999999999841</v>
      </c>
      <c r="H100" s="16">
        <v>7046.5756865061476</v>
      </c>
      <c r="I100" s="17">
        <v>0</v>
      </c>
      <c r="J100" s="16">
        <v>0</v>
      </c>
      <c r="K100" s="17">
        <v>216.13333333333333</v>
      </c>
      <c r="L100" s="16">
        <v>17611.595116964443</v>
      </c>
      <c r="M100" s="61">
        <v>34450</v>
      </c>
      <c r="N100" s="21">
        <v>2</v>
      </c>
      <c r="O100" s="71">
        <v>17230</v>
      </c>
      <c r="P100" s="75"/>
      <c r="Q100" s="67"/>
      <c r="R100" s="80">
        <v>2</v>
      </c>
      <c r="S100" s="67">
        <v>17225</v>
      </c>
      <c r="U100" s="63"/>
      <c r="V100" s="63"/>
      <c r="W100" s="63"/>
    </row>
    <row r="101" spans="1:23">
      <c r="A101" s="19" t="s">
        <v>189</v>
      </c>
      <c r="B101" s="20" t="s">
        <v>190</v>
      </c>
      <c r="C101" s="17">
        <v>22.099999999999909</v>
      </c>
      <c r="D101" s="16">
        <v>2981.5290382419967</v>
      </c>
      <c r="E101" s="17">
        <v>2.32000000000005</v>
      </c>
      <c r="F101" s="16">
        <v>2445.9243647604853</v>
      </c>
      <c r="G101" s="17">
        <v>0.65000000000000568</v>
      </c>
      <c r="H101" s="16">
        <v>4240.9946261380583</v>
      </c>
      <c r="I101" s="17">
        <v>0</v>
      </c>
      <c r="J101" s="16">
        <v>0</v>
      </c>
      <c r="K101" s="17">
        <v>147.35</v>
      </c>
      <c r="L101" s="16">
        <v>12006.794604340117</v>
      </c>
      <c r="M101" s="61">
        <v>21680</v>
      </c>
      <c r="N101" s="21">
        <v>2</v>
      </c>
      <c r="O101" s="71">
        <v>10840</v>
      </c>
      <c r="P101" s="75"/>
      <c r="Q101" s="67"/>
      <c r="R101" s="80">
        <v>2</v>
      </c>
      <c r="S101" s="67">
        <v>10840</v>
      </c>
      <c r="U101" s="63"/>
      <c r="V101" s="63"/>
      <c r="W101" s="63"/>
    </row>
    <row r="102" spans="1:23">
      <c r="A102" s="19" t="s">
        <v>191</v>
      </c>
      <c r="B102" s="20" t="s">
        <v>192</v>
      </c>
      <c r="C102" s="17">
        <v>51.299999999999955</v>
      </c>
      <c r="D102" s="16">
        <v>6920.9248715753356</v>
      </c>
      <c r="E102" s="17">
        <v>3.4199999999999875</v>
      </c>
      <c r="F102" s="16">
        <v>3605.6298825347626</v>
      </c>
      <c r="G102" s="17">
        <v>0.96999999999999886</v>
      </c>
      <c r="H102" s="16">
        <v>6328.8689036213482</v>
      </c>
      <c r="I102" s="17">
        <v>0</v>
      </c>
      <c r="J102" s="16">
        <v>0</v>
      </c>
      <c r="K102" s="17">
        <v>305.88333333333333</v>
      </c>
      <c r="L102" s="16">
        <v>24924.861596364004</v>
      </c>
      <c r="M102" s="61">
        <v>41780</v>
      </c>
      <c r="N102" s="21">
        <v>2</v>
      </c>
      <c r="O102" s="71">
        <v>20890</v>
      </c>
      <c r="P102" s="75"/>
      <c r="Q102" s="67"/>
      <c r="R102" s="80">
        <v>2</v>
      </c>
      <c r="S102" s="67">
        <v>20890</v>
      </c>
      <c r="U102" s="63"/>
      <c r="V102" s="63"/>
      <c r="W102" s="63"/>
    </row>
    <row r="103" spans="1:23">
      <c r="A103" s="19" t="s">
        <v>193</v>
      </c>
      <c r="B103" s="20" t="s">
        <v>194</v>
      </c>
      <c r="C103" s="17">
        <v>33.700000000000045</v>
      </c>
      <c r="D103" s="16">
        <v>4546.4945062785446</v>
      </c>
      <c r="E103" s="17">
        <v>7.7700000000000102</v>
      </c>
      <c r="F103" s="16">
        <v>8191.7380664605971</v>
      </c>
      <c r="G103" s="17">
        <v>2.5</v>
      </c>
      <c r="H103" s="16">
        <v>16311.517792838546</v>
      </c>
      <c r="I103" s="17">
        <v>0</v>
      </c>
      <c r="J103" s="16">
        <v>0</v>
      </c>
      <c r="K103" s="17">
        <v>206.08333333333334</v>
      </c>
      <c r="L103" s="16">
        <v>16792.672240998254</v>
      </c>
      <c r="M103" s="61">
        <v>45840</v>
      </c>
      <c r="N103" s="21">
        <v>2</v>
      </c>
      <c r="O103" s="71">
        <v>22920</v>
      </c>
      <c r="P103" s="75"/>
      <c r="Q103" s="67"/>
      <c r="R103" s="80">
        <v>2</v>
      </c>
      <c r="S103" s="67">
        <v>22920</v>
      </c>
      <c r="U103" s="63"/>
      <c r="V103" s="63"/>
      <c r="W103" s="63"/>
    </row>
    <row r="104" spans="1:23">
      <c r="A104" s="19" t="s">
        <v>195</v>
      </c>
      <c r="B104" s="20" t="s">
        <v>196</v>
      </c>
      <c r="C104" s="17">
        <v>39.200000000000045</v>
      </c>
      <c r="D104" s="16">
        <v>5288.5039954337954</v>
      </c>
      <c r="E104" s="17">
        <v>3.8799999999999955</v>
      </c>
      <c r="F104" s="16">
        <v>4090.5976445131328</v>
      </c>
      <c r="G104" s="17">
        <v>0.95000000000000284</v>
      </c>
      <c r="H104" s="16">
        <v>6198.3767612786651</v>
      </c>
      <c r="I104" s="17">
        <v>0</v>
      </c>
      <c r="J104" s="16">
        <v>0</v>
      </c>
      <c r="K104" s="17">
        <v>225.63333333333333</v>
      </c>
      <c r="L104" s="16">
        <v>18385.701318126514</v>
      </c>
      <c r="M104" s="61">
        <v>33960</v>
      </c>
      <c r="N104" s="21">
        <v>2</v>
      </c>
      <c r="O104" s="71">
        <v>16980</v>
      </c>
      <c r="P104" s="75"/>
      <c r="Q104" s="67"/>
      <c r="R104" s="80">
        <v>2</v>
      </c>
      <c r="S104" s="67">
        <v>16980</v>
      </c>
      <c r="U104" s="63"/>
      <c r="V104" s="63"/>
      <c r="W104" s="63"/>
    </row>
    <row r="105" spans="1:23">
      <c r="A105" s="19" t="s">
        <v>197</v>
      </c>
      <c r="B105" s="20" t="s">
        <v>198</v>
      </c>
      <c r="C105" s="17">
        <v>41.100000000000136</v>
      </c>
      <c r="D105" s="16">
        <v>5544.8345462328944</v>
      </c>
      <c r="E105" s="17">
        <v>4.6500000000000341</v>
      </c>
      <c r="F105" s="16">
        <v>4902.391506955214</v>
      </c>
      <c r="G105" s="17">
        <v>1.25</v>
      </c>
      <c r="H105" s="16">
        <v>8155.7588964192728</v>
      </c>
      <c r="I105" s="17">
        <v>0</v>
      </c>
      <c r="J105" s="16">
        <v>0</v>
      </c>
      <c r="K105" s="17">
        <v>356.48333333333335</v>
      </c>
      <c r="L105" s="16">
        <v>29047.995678343035</v>
      </c>
      <c r="M105" s="61">
        <v>47650</v>
      </c>
      <c r="N105" s="21">
        <v>2</v>
      </c>
      <c r="O105" s="71">
        <v>23830</v>
      </c>
      <c r="P105" s="75"/>
      <c r="Q105" s="67"/>
      <c r="R105" s="80">
        <v>2</v>
      </c>
      <c r="S105" s="67">
        <v>23825</v>
      </c>
      <c r="U105" s="63"/>
      <c r="V105" s="63"/>
      <c r="W105" s="63"/>
    </row>
    <row r="106" spans="1:23">
      <c r="A106" s="19" t="s">
        <v>199</v>
      </c>
      <c r="B106" s="20" t="s">
        <v>200</v>
      </c>
      <c r="C106" s="17">
        <v>33.700000000000045</v>
      </c>
      <c r="D106" s="16">
        <v>4546.4945062785446</v>
      </c>
      <c r="E106" s="17">
        <v>5.1200000000000045</v>
      </c>
      <c r="F106" s="16">
        <v>5397.9020463678562</v>
      </c>
      <c r="G106" s="17">
        <v>2.1200000000000045</v>
      </c>
      <c r="H106" s="16">
        <v>13832.167088327116</v>
      </c>
      <c r="I106" s="17">
        <v>0</v>
      </c>
      <c r="J106" s="16">
        <v>0</v>
      </c>
      <c r="K106" s="17">
        <v>315.08333333333331</v>
      </c>
      <c r="L106" s="16">
        <v>25674.52233854201</v>
      </c>
      <c r="M106" s="61">
        <v>49450</v>
      </c>
      <c r="N106" s="21">
        <v>2</v>
      </c>
      <c r="O106" s="71">
        <v>24730</v>
      </c>
      <c r="P106" s="75"/>
      <c r="Q106" s="67"/>
      <c r="R106" s="80">
        <v>2</v>
      </c>
      <c r="S106" s="67">
        <v>24725</v>
      </c>
      <c r="U106" s="63"/>
      <c r="V106" s="63"/>
      <c r="W106" s="63"/>
    </row>
    <row r="107" spans="1:23">
      <c r="A107" s="19" t="s">
        <v>201</v>
      </c>
      <c r="B107" s="20" t="s">
        <v>202</v>
      </c>
      <c r="C107" s="17">
        <v>40.200000000000045</v>
      </c>
      <c r="D107" s="16">
        <v>5423.4148116438409</v>
      </c>
      <c r="E107" s="17">
        <v>5.6299999999999955</v>
      </c>
      <c r="F107" s="16">
        <v>5935.5836955177692</v>
      </c>
      <c r="G107" s="17">
        <v>1.5699999999999932</v>
      </c>
      <c r="H107" s="16">
        <v>10243.633173902561</v>
      </c>
      <c r="I107" s="17">
        <v>0</v>
      </c>
      <c r="J107" s="16">
        <v>0</v>
      </c>
      <c r="K107" s="17">
        <v>148.05000000000001</v>
      </c>
      <c r="L107" s="16">
        <v>12063.834008636271</v>
      </c>
      <c r="M107" s="61">
        <v>33670</v>
      </c>
      <c r="N107" s="21">
        <v>2</v>
      </c>
      <c r="O107" s="71">
        <v>16840</v>
      </c>
      <c r="P107" s="75"/>
      <c r="Q107" s="67"/>
      <c r="R107" s="80">
        <v>2</v>
      </c>
      <c r="S107" s="67">
        <v>16835</v>
      </c>
      <c r="U107" s="63"/>
      <c r="V107" s="63"/>
      <c r="W107" s="63"/>
    </row>
    <row r="108" spans="1:23">
      <c r="A108" s="19" t="s">
        <v>203</v>
      </c>
      <c r="B108" s="20" t="s">
        <v>204</v>
      </c>
      <c r="C108" s="17">
        <v>30.700000000000045</v>
      </c>
      <c r="D108" s="16">
        <v>4141.7620576484078</v>
      </c>
      <c r="E108" s="17">
        <v>7.0999999999999659</v>
      </c>
      <c r="F108" s="16">
        <v>7485.3719783616334</v>
      </c>
      <c r="G108" s="17">
        <v>2.3300000000000125</v>
      </c>
      <c r="H108" s="16">
        <v>15202.334582925605</v>
      </c>
      <c r="I108" s="17">
        <v>0</v>
      </c>
      <c r="J108" s="16">
        <v>0</v>
      </c>
      <c r="K108" s="17">
        <v>275.98333333333335</v>
      </c>
      <c r="L108" s="16">
        <v>22488.464184285491</v>
      </c>
      <c r="M108" s="61">
        <v>49320</v>
      </c>
      <c r="N108" s="21">
        <v>2</v>
      </c>
      <c r="O108" s="71">
        <v>24660</v>
      </c>
      <c r="P108" s="75"/>
      <c r="Q108" s="67"/>
      <c r="R108" s="80">
        <v>2</v>
      </c>
      <c r="S108" s="67">
        <v>24660</v>
      </c>
      <c r="U108" s="63"/>
      <c r="V108" s="63"/>
      <c r="W108" s="63"/>
    </row>
    <row r="109" spans="1:23">
      <c r="A109" s="19" t="s">
        <v>205</v>
      </c>
      <c r="B109" s="20" t="s">
        <v>206</v>
      </c>
      <c r="C109" s="17">
        <v>34.099999999999909</v>
      </c>
      <c r="D109" s="16">
        <v>4600.4588327625443</v>
      </c>
      <c r="E109" s="17">
        <v>8.6999999999999886</v>
      </c>
      <c r="F109" s="16">
        <v>9172.2163678516117</v>
      </c>
      <c r="G109" s="17">
        <v>2.3199999999999932</v>
      </c>
      <c r="H109" s="16">
        <v>15137.088511754126</v>
      </c>
      <c r="I109" s="17">
        <v>0</v>
      </c>
      <c r="J109" s="16">
        <v>0</v>
      </c>
      <c r="K109" s="17">
        <v>214.31666666666666</v>
      </c>
      <c r="L109" s="16">
        <v>17463.56428200538</v>
      </c>
      <c r="M109" s="61">
        <v>46370</v>
      </c>
      <c r="N109" s="21">
        <v>2</v>
      </c>
      <c r="O109" s="71">
        <v>23190</v>
      </c>
      <c r="P109" s="75"/>
      <c r="Q109" s="67"/>
      <c r="R109" s="80">
        <v>2</v>
      </c>
      <c r="S109" s="67">
        <v>23185</v>
      </c>
      <c r="U109" s="63"/>
      <c r="V109" s="63"/>
      <c r="W109" s="63"/>
    </row>
    <row r="110" spans="1:23">
      <c r="A110" s="19" t="s">
        <v>207</v>
      </c>
      <c r="B110" s="20" t="s">
        <v>208</v>
      </c>
      <c r="C110" s="17">
        <v>15.900000000000091</v>
      </c>
      <c r="D110" s="16">
        <v>2145.0819777397382</v>
      </c>
      <c r="E110" s="17">
        <v>5.2299999999999898</v>
      </c>
      <c r="F110" s="16">
        <v>5513.8725981452753</v>
      </c>
      <c r="G110" s="17">
        <v>1.2000000000000028</v>
      </c>
      <c r="H110" s="16">
        <v>7829.52854056252</v>
      </c>
      <c r="I110" s="17">
        <v>0</v>
      </c>
      <c r="J110" s="16">
        <v>0</v>
      </c>
      <c r="K110" s="17">
        <v>232.4</v>
      </c>
      <c r="L110" s="16">
        <v>18937.082226322655</v>
      </c>
      <c r="M110" s="61">
        <v>34430</v>
      </c>
      <c r="N110" s="21">
        <v>2</v>
      </c>
      <c r="O110" s="71">
        <v>17220</v>
      </c>
      <c r="P110" s="75"/>
      <c r="Q110" s="67"/>
      <c r="R110" s="80">
        <v>2</v>
      </c>
      <c r="S110" s="67">
        <v>17215</v>
      </c>
      <c r="U110" s="63"/>
      <c r="V110" s="63"/>
      <c r="W110" s="63"/>
    </row>
    <row r="111" spans="1:23">
      <c r="A111" s="19" t="s">
        <v>209</v>
      </c>
      <c r="B111" s="20" t="s">
        <v>210</v>
      </c>
      <c r="C111" s="17">
        <v>41.799999999999955</v>
      </c>
      <c r="D111" s="16">
        <v>5639.2721175799024</v>
      </c>
      <c r="E111" s="17">
        <v>20.379999999999995</v>
      </c>
      <c r="F111" s="16">
        <v>21486.18041112828</v>
      </c>
      <c r="G111" s="17">
        <v>1.5</v>
      </c>
      <c r="H111" s="16">
        <v>9786.9106757031259</v>
      </c>
      <c r="I111" s="17">
        <v>0</v>
      </c>
      <c r="J111" s="16">
        <v>0</v>
      </c>
      <c r="K111" s="17">
        <v>371.9</v>
      </c>
      <c r="L111" s="16">
        <v>30304.22065391306</v>
      </c>
      <c r="M111" s="61">
        <v>67220</v>
      </c>
      <c r="N111" s="21">
        <v>2</v>
      </c>
      <c r="O111" s="71">
        <v>33610</v>
      </c>
      <c r="P111" s="75"/>
      <c r="Q111" s="67"/>
      <c r="R111" s="80">
        <v>2</v>
      </c>
      <c r="S111" s="67">
        <v>33610</v>
      </c>
      <c r="U111" s="63"/>
      <c r="V111" s="63"/>
      <c r="W111" s="63"/>
    </row>
    <row r="112" spans="1:23">
      <c r="A112" s="19" t="s">
        <v>211</v>
      </c>
      <c r="B112" s="20" t="s">
        <v>212</v>
      </c>
      <c r="C112" s="17">
        <v>24.799999999999955</v>
      </c>
      <c r="D112" s="16">
        <v>3345.788242009126</v>
      </c>
      <c r="E112" s="17">
        <v>3.7400000000000091</v>
      </c>
      <c r="F112" s="16">
        <v>3942.9987604327757</v>
      </c>
      <c r="G112" s="17">
        <v>1.2200000000000131</v>
      </c>
      <c r="H112" s="16">
        <v>7960.020682905295</v>
      </c>
      <c r="I112" s="17">
        <v>0</v>
      </c>
      <c r="J112" s="16">
        <v>0</v>
      </c>
      <c r="K112" s="17">
        <v>156.41666666666666</v>
      </c>
      <c r="L112" s="16">
        <v>12745.590698080759</v>
      </c>
      <c r="M112" s="61">
        <v>27990</v>
      </c>
      <c r="N112" s="21">
        <v>1</v>
      </c>
      <c r="O112" s="71">
        <v>27990</v>
      </c>
      <c r="P112" s="75"/>
      <c r="Q112" s="67">
        <v>27990</v>
      </c>
      <c r="R112" s="80">
        <v>1</v>
      </c>
      <c r="S112" s="67"/>
      <c r="U112" s="63"/>
      <c r="V112" s="63"/>
      <c r="W112" s="63"/>
    </row>
    <row r="113" spans="1:23">
      <c r="A113" s="19" t="s">
        <v>213</v>
      </c>
      <c r="B113" s="20" t="s">
        <v>214</v>
      </c>
      <c r="C113" s="17">
        <v>29.5</v>
      </c>
      <c r="D113" s="16">
        <v>3979.8690781963469</v>
      </c>
      <c r="E113" s="17">
        <v>3.1999999999999886</v>
      </c>
      <c r="F113" s="16">
        <v>3373.6887789798952</v>
      </c>
      <c r="G113" s="17">
        <v>0.81000000000000227</v>
      </c>
      <c r="H113" s="16">
        <v>5284.9317648797032</v>
      </c>
      <c r="I113" s="17">
        <v>0</v>
      </c>
      <c r="J113" s="16">
        <v>0</v>
      </c>
      <c r="K113" s="17">
        <v>4.8166666666666664</v>
      </c>
      <c r="L113" s="16">
        <v>392.4854247997165</v>
      </c>
      <c r="M113" s="61">
        <v>13030</v>
      </c>
      <c r="N113" s="21">
        <v>1</v>
      </c>
      <c r="O113" s="71">
        <v>13030</v>
      </c>
      <c r="P113" s="75"/>
      <c r="Q113" s="67">
        <v>13030</v>
      </c>
      <c r="R113" s="80">
        <v>1</v>
      </c>
      <c r="S113" s="67"/>
      <c r="U113" s="63"/>
      <c r="V113" s="63"/>
      <c r="W113" s="63"/>
    </row>
    <row r="114" spans="1:23">
      <c r="A114" s="19" t="s">
        <v>215</v>
      </c>
      <c r="B114" s="20" t="s">
        <v>216</v>
      </c>
      <c r="C114" s="17">
        <v>24.700000000000045</v>
      </c>
      <c r="D114" s="16">
        <v>3332.2971603881338</v>
      </c>
      <c r="E114" s="17">
        <v>1.8400000000000034</v>
      </c>
      <c r="F114" s="16">
        <v>1939.87104791345</v>
      </c>
      <c r="G114" s="17">
        <v>0.32000000000000028</v>
      </c>
      <c r="H114" s="16">
        <v>2087.8742774833354</v>
      </c>
      <c r="I114" s="17">
        <v>0</v>
      </c>
      <c r="J114" s="16">
        <v>0</v>
      </c>
      <c r="K114" s="17">
        <v>228.81666666666666</v>
      </c>
      <c r="L114" s="16">
        <v>18645.094799568542</v>
      </c>
      <c r="M114" s="61">
        <v>26010</v>
      </c>
      <c r="N114" s="21">
        <v>1</v>
      </c>
      <c r="O114" s="71">
        <v>26010</v>
      </c>
      <c r="P114" s="75"/>
      <c r="Q114" s="67">
        <v>26010</v>
      </c>
      <c r="R114" s="80">
        <v>1</v>
      </c>
      <c r="S114" s="67"/>
      <c r="U114" s="63"/>
      <c r="V114" s="63"/>
      <c r="W114" s="63"/>
    </row>
    <row r="115" spans="1:23">
      <c r="A115" s="19" t="s">
        <v>217</v>
      </c>
      <c r="B115" s="20" t="s">
        <v>218</v>
      </c>
      <c r="C115" s="17">
        <v>56.800000000000182</v>
      </c>
      <c r="D115" s="16">
        <v>7662.9343607306173</v>
      </c>
      <c r="E115" s="17">
        <v>2.75</v>
      </c>
      <c r="F115" s="16">
        <v>2899.2637944358576</v>
      </c>
      <c r="G115" s="17">
        <v>1.0500000000000043</v>
      </c>
      <c r="H115" s="16">
        <v>6850.8374729922161</v>
      </c>
      <c r="I115" s="17">
        <v>0</v>
      </c>
      <c r="J115" s="16">
        <v>0</v>
      </c>
      <c r="K115" s="17">
        <v>54.166666666666664</v>
      </c>
      <c r="L115" s="16">
        <v>4413.7634276784729</v>
      </c>
      <c r="M115" s="61">
        <v>21830</v>
      </c>
      <c r="N115" s="21">
        <v>1</v>
      </c>
      <c r="O115" s="71">
        <v>21830</v>
      </c>
      <c r="P115" s="75"/>
      <c r="Q115" s="67">
        <v>21830</v>
      </c>
      <c r="R115" s="80">
        <v>1</v>
      </c>
      <c r="S115" s="67"/>
      <c r="U115" s="63"/>
      <c r="V115" s="63"/>
      <c r="W115" s="63"/>
    </row>
    <row r="116" spans="1:23">
      <c r="A116" s="19" t="s">
        <v>219</v>
      </c>
      <c r="B116" s="20" t="s">
        <v>220</v>
      </c>
      <c r="C116" s="17">
        <v>34.699999999999818</v>
      </c>
      <c r="D116" s="16">
        <v>4681.4053224885592</v>
      </c>
      <c r="E116" s="17">
        <v>1.6399999999999864</v>
      </c>
      <c r="F116" s="16">
        <v>1729.015499227188</v>
      </c>
      <c r="G116" s="17">
        <v>0.31000000000000227</v>
      </c>
      <c r="H116" s="16">
        <v>2022.6282063119943</v>
      </c>
      <c r="I116" s="17">
        <v>0</v>
      </c>
      <c r="J116" s="16">
        <v>0</v>
      </c>
      <c r="K116" s="17">
        <v>63.93333333333333</v>
      </c>
      <c r="L116" s="16">
        <v>5209.5989257152687</v>
      </c>
      <c r="M116" s="61">
        <v>13640</v>
      </c>
      <c r="N116" s="21">
        <v>1</v>
      </c>
      <c r="O116" s="71">
        <v>13640</v>
      </c>
      <c r="P116" s="75"/>
      <c r="Q116" s="67">
        <v>13640</v>
      </c>
      <c r="R116" s="80">
        <v>1</v>
      </c>
      <c r="S116" s="67"/>
      <c r="U116" s="63"/>
      <c r="V116" s="63"/>
      <c r="W116" s="63"/>
    </row>
    <row r="117" spans="1:23">
      <c r="A117" s="19" t="s">
        <v>221</v>
      </c>
      <c r="B117" s="20" t="s">
        <v>222</v>
      </c>
      <c r="C117" s="17">
        <v>19.700000000000045</v>
      </c>
      <c r="D117" s="16">
        <v>2657.7430793379053</v>
      </c>
      <c r="E117" s="17">
        <v>4.839999999999975</v>
      </c>
      <c r="F117" s="16">
        <v>5102.7042782070839</v>
      </c>
      <c r="G117" s="17">
        <v>0.98999999999999488</v>
      </c>
      <c r="H117" s="16">
        <v>6459.3610459640304</v>
      </c>
      <c r="I117" s="17">
        <v>0</v>
      </c>
      <c r="J117" s="16">
        <v>0</v>
      </c>
      <c r="K117" s="17">
        <v>188.01666666666668</v>
      </c>
      <c r="L117" s="16">
        <v>15320.512377735649</v>
      </c>
      <c r="M117" s="61">
        <v>29540</v>
      </c>
      <c r="N117" s="21">
        <v>2</v>
      </c>
      <c r="O117" s="71">
        <v>14770</v>
      </c>
      <c r="P117" s="75"/>
      <c r="Q117" s="67"/>
      <c r="R117" s="80">
        <v>2</v>
      </c>
      <c r="S117" s="67">
        <v>14770</v>
      </c>
      <c r="U117" s="63"/>
      <c r="V117" s="63"/>
      <c r="W117" s="63"/>
    </row>
    <row r="118" spans="1:23">
      <c r="A118" s="19" t="s">
        <v>223</v>
      </c>
      <c r="B118" s="20" t="s">
        <v>224</v>
      </c>
      <c r="C118" s="17">
        <v>32.5</v>
      </c>
      <c r="D118" s="16">
        <v>4384.6015268264837</v>
      </c>
      <c r="E118" s="17">
        <v>9.7799999999999727</v>
      </c>
      <c r="F118" s="16">
        <v>10310.836330757313</v>
      </c>
      <c r="G118" s="17">
        <v>1.2299999999999898</v>
      </c>
      <c r="H118" s="16">
        <v>8025.2667540764969</v>
      </c>
      <c r="I118" s="17">
        <v>0</v>
      </c>
      <c r="J118" s="16">
        <v>0</v>
      </c>
      <c r="K118" s="17">
        <v>166.55</v>
      </c>
      <c r="L118" s="16">
        <v>13571.303979320302</v>
      </c>
      <c r="M118" s="61">
        <v>36290</v>
      </c>
      <c r="N118" s="21">
        <v>2</v>
      </c>
      <c r="O118" s="71">
        <v>18150</v>
      </c>
      <c r="P118" s="75"/>
      <c r="Q118" s="67"/>
      <c r="R118" s="80">
        <v>2</v>
      </c>
      <c r="S118" s="67">
        <v>18145</v>
      </c>
      <c r="U118" s="63"/>
      <c r="V118" s="63"/>
      <c r="W118" s="63"/>
    </row>
    <row r="119" spans="1:23">
      <c r="A119" s="19" t="s">
        <v>225</v>
      </c>
      <c r="B119" s="20" t="s">
        <v>226</v>
      </c>
      <c r="C119" s="17">
        <v>20.200000000000045</v>
      </c>
      <c r="D119" s="16">
        <v>2725.1984874429281</v>
      </c>
      <c r="E119" s="17">
        <v>6.9899999999999807</v>
      </c>
      <c r="F119" s="16">
        <v>7369.4014265842143</v>
      </c>
      <c r="G119" s="17">
        <v>1.0899999999999892</v>
      </c>
      <c r="H119" s="16">
        <v>7111.8217576775351</v>
      </c>
      <c r="I119" s="17">
        <v>0</v>
      </c>
      <c r="J119" s="16">
        <v>0</v>
      </c>
      <c r="K119" s="17">
        <v>138.51666666666668</v>
      </c>
      <c r="L119" s="16">
        <v>11287.011645364859</v>
      </c>
      <c r="M119" s="61">
        <v>28490</v>
      </c>
      <c r="N119" s="21">
        <v>2</v>
      </c>
      <c r="O119" s="71">
        <v>14250</v>
      </c>
      <c r="P119" s="75"/>
      <c r="Q119" s="67"/>
      <c r="R119" s="80">
        <v>2</v>
      </c>
      <c r="S119" s="67">
        <v>14245</v>
      </c>
      <c r="U119" s="63"/>
      <c r="V119" s="63"/>
      <c r="W119" s="63"/>
    </row>
    <row r="120" spans="1:23">
      <c r="A120" s="19" t="s">
        <v>227</v>
      </c>
      <c r="B120" s="20" t="s">
        <v>228</v>
      </c>
      <c r="C120" s="17">
        <v>36.199999999999818</v>
      </c>
      <c r="D120" s="16">
        <v>4883.7715468036276</v>
      </c>
      <c r="E120" s="17">
        <v>10.490000000000009</v>
      </c>
      <c r="F120" s="16">
        <v>11059.373528593518</v>
      </c>
      <c r="G120" s="17">
        <v>1.9200000000000017</v>
      </c>
      <c r="H120" s="16">
        <v>12527.245664900014</v>
      </c>
      <c r="I120" s="17">
        <v>0</v>
      </c>
      <c r="J120" s="16">
        <v>0</v>
      </c>
      <c r="K120" s="17">
        <v>62.166666666666664</v>
      </c>
      <c r="L120" s="16">
        <v>5065.6423339202165</v>
      </c>
      <c r="M120" s="61">
        <v>33540</v>
      </c>
      <c r="N120" s="21">
        <v>2</v>
      </c>
      <c r="O120" s="71">
        <v>16770</v>
      </c>
      <c r="P120" s="75"/>
      <c r="Q120" s="67"/>
      <c r="R120" s="80">
        <v>2</v>
      </c>
      <c r="S120" s="67">
        <v>16770</v>
      </c>
      <c r="U120" s="63"/>
      <c r="V120" s="63"/>
      <c r="W120" s="63"/>
    </row>
    <row r="121" spans="1:23">
      <c r="A121" s="19" t="s">
        <v>229</v>
      </c>
      <c r="B121" s="20" t="s">
        <v>230</v>
      </c>
      <c r="C121" s="17">
        <v>94.099999999999909</v>
      </c>
      <c r="D121" s="16">
        <v>12695.107805365284</v>
      </c>
      <c r="E121" s="17">
        <v>6.9800000000000182</v>
      </c>
      <c r="F121" s="16">
        <v>7358.8586491499418</v>
      </c>
      <c r="G121" s="17">
        <v>3.1500000000000057</v>
      </c>
      <c r="H121" s="16">
        <v>20552.512418976603</v>
      </c>
      <c r="I121" s="17">
        <v>0</v>
      </c>
      <c r="J121" s="16">
        <v>0</v>
      </c>
      <c r="K121" s="17">
        <v>316.3</v>
      </c>
      <c r="L121" s="16">
        <v>25773.662255532945</v>
      </c>
      <c r="M121" s="61">
        <v>66380</v>
      </c>
      <c r="N121" s="21">
        <v>2</v>
      </c>
      <c r="O121" s="71">
        <v>33190</v>
      </c>
      <c r="P121" s="75"/>
      <c r="Q121" s="67"/>
      <c r="R121" s="80">
        <v>2</v>
      </c>
      <c r="S121" s="67">
        <v>33190</v>
      </c>
      <c r="U121" s="63"/>
      <c r="V121" s="63"/>
      <c r="W121" s="63"/>
    </row>
    <row r="122" spans="1:23">
      <c r="A122" s="19" t="s">
        <v>231</v>
      </c>
      <c r="B122" s="20" t="s">
        <v>232</v>
      </c>
      <c r="C122" s="17">
        <v>27.699999999999818</v>
      </c>
      <c r="D122" s="16">
        <v>3737.0296090182401</v>
      </c>
      <c r="E122" s="17">
        <v>5.0999999999999943</v>
      </c>
      <c r="F122" s="16">
        <v>5376.8164914992212</v>
      </c>
      <c r="G122" s="17">
        <v>2.0500000000000114</v>
      </c>
      <c r="H122" s="16">
        <v>13375.444590127681</v>
      </c>
      <c r="I122" s="17">
        <v>0</v>
      </c>
      <c r="J122" s="16">
        <v>0</v>
      </c>
      <c r="K122" s="17">
        <v>133.69999999999999</v>
      </c>
      <c r="L122" s="16">
        <v>10894.526220565142</v>
      </c>
      <c r="M122" s="61">
        <v>33380</v>
      </c>
      <c r="N122" s="21">
        <v>2</v>
      </c>
      <c r="O122" s="71">
        <v>16690</v>
      </c>
      <c r="P122" s="75"/>
      <c r="Q122" s="67"/>
      <c r="R122" s="80">
        <v>2</v>
      </c>
      <c r="S122" s="67">
        <v>16690</v>
      </c>
      <c r="U122" s="63"/>
      <c r="V122" s="63"/>
      <c r="W122" s="63"/>
    </row>
    <row r="123" spans="1:23">
      <c r="A123" s="19" t="s">
        <v>233</v>
      </c>
      <c r="B123" s="20" t="s">
        <v>234</v>
      </c>
      <c r="C123" s="17">
        <v>34.799999999999955</v>
      </c>
      <c r="D123" s="16">
        <v>4694.8964041095824</v>
      </c>
      <c r="E123" s="17">
        <v>3.4399999999999977</v>
      </c>
      <c r="F123" s="16">
        <v>3626.715437403398</v>
      </c>
      <c r="G123" s="17">
        <v>0.46999999999999886</v>
      </c>
      <c r="H123" s="16">
        <v>3066.5653450536388</v>
      </c>
      <c r="I123" s="17">
        <v>0</v>
      </c>
      <c r="J123" s="16">
        <v>0</v>
      </c>
      <c r="K123" s="17">
        <v>471.83333333333331</v>
      </c>
      <c r="L123" s="16">
        <v>38447.274657716174</v>
      </c>
      <c r="M123" s="61">
        <v>49840</v>
      </c>
      <c r="N123" s="21">
        <v>2</v>
      </c>
      <c r="O123" s="71">
        <v>24920</v>
      </c>
      <c r="P123" s="75"/>
      <c r="Q123" s="67"/>
      <c r="R123" s="80">
        <v>2</v>
      </c>
      <c r="S123" s="67">
        <v>24920</v>
      </c>
      <c r="U123" s="63"/>
      <c r="V123" s="63"/>
      <c r="W123" s="63"/>
    </row>
    <row r="124" spans="1:23">
      <c r="A124" s="19" t="s">
        <v>235</v>
      </c>
      <c r="B124" s="20" t="s">
        <v>236</v>
      </c>
      <c r="C124" s="17">
        <v>39.899999999999864</v>
      </c>
      <c r="D124" s="16">
        <v>5382.9415667808034</v>
      </c>
      <c r="E124" s="17">
        <v>6</v>
      </c>
      <c r="F124" s="16">
        <v>6325.6664605873257</v>
      </c>
      <c r="G124" s="17">
        <v>1.9500000000000028</v>
      </c>
      <c r="H124" s="16">
        <v>12722.983878414083</v>
      </c>
      <c r="I124" s="17">
        <v>0</v>
      </c>
      <c r="J124" s="16">
        <v>0</v>
      </c>
      <c r="K124" s="17">
        <v>411.61666666666667</v>
      </c>
      <c r="L124" s="16">
        <v>33540.527807192382</v>
      </c>
      <c r="M124" s="61">
        <v>57970</v>
      </c>
      <c r="N124" s="21">
        <v>2</v>
      </c>
      <c r="O124" s="71">
        <v>28990</v>
      </c>
      <c r="P124" s="75"/>
      <c r="Q124" s="67"/>
      <c r="R124" s="80">
        <v>2</v>
      </c>
      <c r="S124" s="67">
        <v>28985</v>
      </c>
      <c r="U124" s="63"/>
      <c r="V124" s="63"/>
      <c r="W124" s="63"/>
    </row>
    <row r="125" spans="1:23">
      <c r="A125" s="19" t="s">
        <v>237</v>
      </c>
      <c r="B125" s="20" t="s">
        <v>238</v>
      </c>
      <c r="C125" s="17">
        <v>21.600000000000136</v>
      </c>
      <c r="D125" s="16">
        <v>2914.0736301370043</v>
      </c>
      <c r="E125" s="17">
        <v>5.1599999999999682</v>
      </c>
      <c r="F125" s="16">
        <v>5440.073156105067</v>
      </c>
      <c r="G125" s="17">
        <v>1.5699999999999932</v>
      </c>
      <c r="H125" s="16">
        <v>10243.633173902561</v>
      </c>
      <c r="I125" s="17">
        <v>0</v>
      </c>
      <c r="J125" s="16">
        <v>0</v>
      </c>
      <c r="K125" s="17">
        <v>73.833333333333329</v>
      </c>
      <c r="L125" s="16">
        <v>6016.2990721894257</v>
      </c>
      <c r="M125" s="61">
        <v>24610</v>
      </c>
      <c r="N125" s="21">
        <v>2</v>
      </c>
      <c r="O125" s="71">
        <v>12310</v>
      </c>
      <c r="P125" s="75"/>
      <c r="Q125" s="67"/>
      <c r="R125" s="80">
        <v>2</v>
      </c>
      <c r="S125" s="67">
        <v>12305</v>
      </c>
      <c r="U125" s="63"/>
      <c r="V125" s="63"/>
      <c r="W125" s="63"/>
    </row>
    <row r="126" spans="1:23">
      <c r="A126" s="19" t="s">
        <v>239</v>
      </c>
      <c r="B126" s="20" t="s">
        <v>240</v>
      </c>
      <c r="C126" s="17">
        <v>23.700000000000045</v>
      </c>
      <c r="D126" s="16">
        <v>3197.3863441780882</v>
      </c>
      <c r="E126" s="17">
        <v>4.9900000000000091</v>
      </c>
      <c r="F126" s="16">
        <v>5260.8459397218021</v>
      </c>
      <c r="G126" s="17">
        <v>1.1099999999999994</v>
      </c>
      <c r="H126" s="16">
        <v>7242.31390002031</v>
      </c>
      <c r="I126" s="17">
        <v>0</v>
      </c>
      <c r="J126" s="16">
        <v>0</v>
      </c>
      <c r="K126" s="17">
        <v>236.8</v>
      </c>
      <c r="L126" s="16">
        <v>19295.615624755614</v>
      </c>
      <c r="M126" s="61">
        <v>35000</v>
      </c>
      <c r="N126" s="21">
        <v>2</v>
      </c>
      <c r="O126" s="71">
        <v>17500</v>
      </c>
      <c r="P126" s="75"/>
      <c r="Q126" s="67"/>
      <c r="R126" s="80">
        <v>2</v>
      </c>
      <c r="S126" s="67">
        <v>17500</v>
      </c>
      <c r="U126" s="63"/>
      <c r="V126" s="63"/>
      <c r="W126" s="63"/>
    </row>
    <row r="127" spans="1:23">
      <c r="A127" s="19" t="s">
        <v>241</v>
      </c>
      <c r="B127" s="20" t="s">
        <v>242</v>
      </c>
      <c r="C127" s="17">
        <v>43.700000000000045</v>
      </c>
      <c r="D127" s="16">
        <v>5895.6026683790014</v>
      </c>
      <c r="E127" s="17">
        <v>6.6799999999999784</v>
      </c>
      <c r="F127" s="16">
        <v>7042.5753261205336</v>
      </c>
      <c r="G127" s="17">
        <v>2.3800000000000097</v>
      </c>
      <c r="H127" s="16">
        <v>15528.564938782358</v>
      </c>
      <c r="I127" s="17">
        <v>0</v>
      </c>
      <c r="J127" s="16">
        <v>0</v>
      </c>
      <c r="K127" s="17">
        <v>458.71666666666664</v>
      </c>
      <c r="L127" s="16">
        <v>37378.464867690651</v>
      </c>
      <c r="M127" s="61">
        <v>65850</v>
      </c>
      <c r="N127" s="21">
        <v>2</v>
      </c>
      <c r="O127" s="71">
        <v>32930</v>
      </c>
      <c r="P127" s="75"/>
      <c r="Q127" s="67"/>
      <c r="R127" s="80">
        <v>2</v>
      </c>
      <c r="S127" s="67">
        <v>32925</v>
      </c>
      <c r="U127" s="63"/>
      <c r="V127" s="63"/>
      <c r="W127" s="63"/>
    </row>
    <row r="128" spans="1:23">
      <c r="A128" s="19" t="s">
        <v>243</v>
      </c>
      <c r="B128" s="20" t="s">
        <v>244</v>
      </c>
      <c r="C128" s="17">
        <v>26</v>
      </c>
      <c r="D128" s="16">
        <v>3507.6812214611869</v>
      </c>
      <c r="E128" s="17">
        <v>3.4499999999999886</v>
      </c>
      <c r="F128" s="16">
        <v>3637.258214837701</v>
      </c>
      <c r="G128" s="17">
        <v>0.53000000000000114</v>
      </c>
      <c r="H128" s="16">
        <v>3458.0417720817791</v>
      </c>
      <c r="I128" s="17">
        <v>0</v>
      </c>
      <c r="J128" s="16">
        <v>0</v>
      </c>
      <c r="K128" s="17">
        <v>93.666666666666671</v>
      </c>
      <c r="L128" s="16">
        <v>7632.4155272470834</v>
      </c>
      <c r="M128" s="61">
        <v>18240</v>
      </c>
      <c r="N128" s="21">
        <v>2</v>
      </c>
      <c r="O128" s="71">
        <v>9120</v>
      </c>
      <c r="P128" s="75"/>
      <c r="Q128" s="67"/>
      <c r="R128" s="80">
        <v>2</v>
      </c>
      <c r="S128" s="67">
        <v>9120</v>
      </c>
      <c r="U128" s="63"/>
      <c r="V128" s="63"/>
      <c r="W128" s="63"/>
    </row>
    <row r="129" spans="1:23">
      <c r="A129" s="19" t="s">
        <v>245</v>
      </c>
      <c r="B129" s="20" t="s">
        <v>246</v>
      </c>
      <c r="C129" s="17">
        <v>36.899999999999864</v>
      </c>
      <c r="D129" s="16">
        <v>4978.2091181506657</v>
      </c>
      <c r="E129" s="17">
        <v>14.180000000000007</v>
      </c>
      <c r="F129" s="16">
        <v>14949.65840185472</v>
      </c>
      <c r="G129" s="17">
        <v>3.5</v>
      </c>
      <c r="H129" s="16">
        <v>22836.124909973962</v>
      </c>
      <c r="I129" s="17">
        <v>0</v>
      </c>
      <c r="J129" s="16">
        <v>0</v>
      </c>
      <c r="K129" s="17">
        <v>463.58333333333331</v>
      </c>
      <c r="L129" s="16">
        <v>37775.024535654375</v>
      </c>
      <c r="M129" s="61">
        <v>80540</v>
      </c>
      <c r="N129" s="21">
        <v>2</v>
      </c>
      <c r="O129" s="71">
        <v>40270</v>
      </c>
      <c r="P129" s="75"/>
      <c r="Q129" s="67"/>
      <c r="R129" s="80">
        <v>2</v>
      </c>
      <c r="S129" s="67">
        <v>40270</v>
      </c>
      <c r="U129" s="63"/>
      <c r="V129" s="63"/>
      <c r="W129" s="63"/>
    </row>
    <row r="130" spans="1:23">
      <c r="A130" s="19" t="s">
        <v>247</v>
      </c>
      <c r="B130" s="20" t="s">
        <v>248</v>
      </c>
      <c r="C130" s="17">
        <v>21.599999999999909</v>
      </c>
      <c r="D130" s="16">
        <v>2914.0736301369739</v>
      </c>
      <c r="E130" s="17">
        <v>9.9900000000000091</v>
      </c>
      <c r="F130" s="16">
        <v>10532.234656877907</v>
      </c>
      <c r="G130" s="17">
        <v>0.90999999999999659</v>
      </c>
      <c r="H130" s="16">
        <v>5937.3924765932079</v>
      </c>
      <c r="I130" s="17">
        <v>0</v>
      </c>
      <c r="J130" s="16">
        <v>0</v>
      </c>
      <c r="K130" s="17">
        <v>89.266666666666666</v>
      </c>
      <c r="L130" s="16">
        <v>7273.8821288141235</v>
      </c>
      <c r="M130" s="61">
        <v>26660</v>
      </c>
      <c r="N130" s="21">
        <v>2</v>
      </c>
      <c r="O130" s="71">
        <v>13330</v>
      </c>
      <c r="P130" s="75"/>
      <c r="Q130" s="67"/>
      <c r="R130" s="80">
        <v>2</v>
      </c>
      <c r="S130" s="67">
        <v>13330</v>
      </c>
      <c r="U130" s="63"/>
      <c r="V130" s="63"/>
      <c r="W130" s="63"/>
    </row>
    <row r="131" spans="1:23">
      <c r="A131" s="19" t="s">
        <v>249</v>
      </c>
      <c r="B131" s="20" t="s">
        <v>250</v>
      </c>
      <c r="C131" s="17">
        <v>27.299999999999955</v>
      </c>
      <c r="D131" s="16">
        <v>3683.0652825342404</v>
      </c>
      <c r="E131" s="17">
        <v>5.5100000000000193</v>
      </c>
      <c r="F131" s="16">
        <v>5809.0703663060485</v>
      </c>
      <c r="G131" s="17">
        <v>1.6700000000000017</v>
      </c>
      <c r="H131" s="16">
        <v>10896.093885616159</v>
      </c>
      <c r="I131" s="17">
        <v>0</v>
      </c>
      <c r="J131" s="16">
        <v>0</v>
      </c>
      <c r="K131" s="17">
        <v>142.5</v>
      </c>
      <c r="L131" s="16">
        <v>11611.59301743106</v>
      </c>
      <c r="M131" s="61">
        <v>32000</v>
      </c>
      <c r="N131" s="21">
        <v>2</v>
      </c>
      <c r="O131" s="71">
        <v>16000</v>
      </c>
      <c r="P131" s="75"/>
      <c r="Q131" s="67"/>
      <c r="R131" s="80">
        <v>2</v>
      </c>
      <c r="S131" s="67">
        <v>16000</v>
      </c>
      <c r="U131" s="63"/>
      <c r="V131" s="63"/>
      <c r="W131" s="63"/>
    </row>
    <row r="132" spans="1:23">
      <c r="A132" s="19" t="s">
        <v>251</v>
      </c>
      <c r="B132" s="20" t="s">
        <v>252</v>
      </c>
      <c r="C132" s="17">
        <v>38.400000000000091</v>
      </c>
      <c r="D132" s="16">
        <v>5180.5753424657651</v>
      </c>
      <c r="E132" s="17">
        <v>7.6999999999999886</v>
      </c>
      <c r="F132" s="16">
        <v>8117.9386244203906</v>
      </c>
      <c r="G132" s="17">
        <v>3.0300000000000011</v>
      </c>
      <c r="H132" s="16">
        <v>19769.559564920324</v>
      </c>
      <c r="I132" s="17">
        <v>0</v>
      </c>
      <c r="J132" s="16">
        <v>0</v>
      </c>
      <c r="K132" s="17">
        <v>94.983333333333334</v>
      </c>
      <c r="L132" s="16">
        <v>7739.7039305660364</v>
      </c>
      <c r="M132" s="61">
        <v>40810</v>
      </c>
      <c r="N132" s="21">
        <v>2</v>
      </c>
      <c r="O132" s="71">
        <v>20410</v>
      </c>
      <c r="P132" s="75"/>
      <c r="Q132" s="67"/>
      <c r="R132" s="80">
        <v>2</v>
      </c>
      <c r="S132" s="67">
        <v>20405</v>
      </c>
      <c r="U132" s="63"/>
      <c r="V132" s="63"/>
      <c r="W132" s="63"/>
    </row>
    <row r="133" spans="1:23">
      <c r="A133" s="19" t="s">
        <v>253</v>
      </c>
      <c r="B133" s="20" t="s">
        <v>254</v>
      </c>
      <c r="C133" s="17">
        <v>58</v>
      </c>
      <c r="D133" s="16">
        <v>7824.8273401826482</v>
      </c>
      <c r="E133" s="17">
        <v>2.1800000000000068</v>
      </c>
      <c r="F133" s="16">
        <v>2298.3254806800692</v>
      </c>
      <c r="G133" s="17">
        <v>0.64000000000000057</v>
      </c>
      <c r="H133" s="16">
        <v>4175.7485549666708</v>
      </c>
      <c r="I133" s="17">
        <v>0</v>
      </c>
      <c r="J133" s="16">
        <v>0</v>
      </c>
      <c r="K133" s="17">
        <v>219.91666666666666</v>
      </c>
      <c r="L133" s="16">
        <v>17919.8795163746</v>
      </c>
      <c r="M133" s="61">
        <v>32220</v>
      </c>
      <c r="N133" s="21">
        <v>1</v>
      </c>
      <c r="O133" s="71">
        <v>32220</v>
      </c>
      <c r="P133" s="75"/>
      <c r="Q133" s="67">
        <v>32220</v>
      </c>
      <c r="R133" s="80">
        <v>1</v>
      </c>
      <c r="S133" s="67"/>
      <c r="U133" s="63"/>
      <c r="V133" s="63"/>
      <c r="W133" s="63"/>
    </row>
    <row r="134" spans="1:23">
      <c r="A134" s="19" t="s">
        <v>255</v>
      </c>
      <c r="B134" s="20" t="s">
        <v>256</v>
      </c>
      <c r="C134" s="17">
        <v>50.599999999999909</v>
      </c>
      <c r="D134" s="16">
        <v>6826.4873002282975</v>
      </c>
      <c r="E134" s="17">
        <v>8.2699999999999818</v>
      </c>
      <c r="F134" s="16">
        <v>8718.8769381761776</v>
      </c>
      <c r="G134" s="17">
        <v>1.1099999999999994</v>
      </c>
      <c r="H134" s="16">
        <v>7242.31390002031</v>
      </c>
      <c r="I134" s="17">
        <v>0</v>
      </c>
      <c r="J134" s="16">
        <v>0</v>
      </c>
      <c r="K134" s="17">
        <v>154.44999999999999</v>
      </c>
      <c r="L134" s="16">
        <v>12585.337133629664</v>
      </c>
      <c r="M134" s="61">
        <v>35370</v>
      </c>
      <c r="N134" s="21">
        <v>1</v>
      </c>
      <c r="O134" s="71">
        <v>35370</v>
      </c>
      <c r="P134" s="75"/>
      <c r="Q134" s="67">
        <v>35370</v>
      </c>
      <c r="R134" s="80">
        <v>1</v>
      </c>
      <c r="S134" s="67"/>
      <c r="U134" s="63"/>
      <c r="V134" s="63"/>
      <c r="W134" s="63"/>
    </row>
    <row r="135" spans="1:23">
      <c r="A135" s="19" t="s">
        <v>257</v>
      </c>
      <c r="B135" s="20" t="s">
        <v>258</v>
      </c>
      <c r="C135" s="17">
        <v>22.200000000000045</v>
      </c>
      <c r="D135" s="16">
        <v>2995.0201198630198</v>
      </c>
      <c r="E135" s="17">
        <v>2.160000000000025</v>
      </c>
      <c r="F135" s="16">
        <v>2277.2399258114638</v>
      </c>
      <c r="G135" s="17">
        <v>0.79000000000000625</v>
      </c>
      <c r="H135" s="16">
        <v>5154.439622537021</v>
      </c>
      <c r="I135" s="17">
        <v>0</v>
      </c>
      <c r="J135" s="16">
        <v>0</v>
      </c>
      <c r="K135" s="17">
        <v>96.85</v>
      </c>
      <c r="L135" s="16">
        <v>7891.8090086891098</v>
      </c>
      <c r="M135" s="61">
        <v>18320</v>
      </c>
      <c r="N135" s="21">
        <v>1</v>
      </c>
      <c r="O135" s="71">
        <v>18320</v>
      </c>
      <c r="P135" s="75"/>
      <c r="Q135" s="67">
        <v>18320</v>
      </c>
      <c r="R135" s="80">
        <v>1</v>
      </c>
      <c r="S135" s="67"/>
      <c r="U135" s="63"/>
      <c r="V135" s="63"/>
      <c r="W135" s="63"/>
    </row>
    <row r="136" spans="1:23">
      <c r="A136" s="19" t="s">
        <v>259</v>
      </c>
      <c r="B136" s="20" t="s">
        <v>260</v>
      </c>
      <c r="C136" s="17">
        <v>20.199999999999932</v>
      </c>
      <c r="D136" s="16">
        <v>2725.1984874429131</v>
      </c>
      <c r="E136" s="17">
        <v>5.1700000000000159</v>
      </c>
      <c r="F136" s="16">
        <v>5450.6159335394295</v>
      </c>
      <c r="G136" s="17">
        <v>1</v>
      </c>
      <c r="H136" s="16">
        <v>6524.6071171354179</v>
      </c>
      <c r="I136" s="17">
        <v>0</v>
      </c>
      <c r="J136" s="16">
        <v>0</v>
      </c>
      <c r="K136" s="17">
        <v>445.5</v>
      </c>
      <c r="L136" s="16">
        <v>36301.5065913371</v>
      </c>
      <c r="M136" s="61">
        <v>51000</v>
      </c>
      <c r="N136" s="21">
        <v>1</v>
      </c>
      <c r="O136" s="71">
        <v>51000</v>
      </c>
      <c r="P136" s="75"/>
      <c r="Q136" s="67">
        <v>51000</v>
      </c>
      <c r="R136" s="80">
        <v>1</v>
      </c>
      <c r="S136" s="67"/>
      <c r="U136" s="63"/>
      <c r="V136" s="63"/>
      <c r="W136" s="63"/>
    </row>
    <row r="137" spans="1:23">
      <c r="A137" s="19" t="s">
        <v>261</v>
      </c>
      <c r="B137" s="20" t="s">
        <v>262</v>
      </c>
      <c r="C137" s="17">
        <v>12.099999999999909</v>
      </c>
      <c r="D137" s="16">
        <v>1632.42087614154</v>
      </c>
      <c r="E137" s="17">
        <v>2</v>
      </c>
      <c r="F137" s="16">
        <v>2108.5554868624422</v>
      </c>
      <c r="G137" s="17">
        <v>1.019999999999996</v>
      </c>
      <c r="H137" s="16">
        <v>6655.0992594781001</v>
      </c>
      <c r="I137" s="17">
        <v>0</v>
      </c>
      <c r="J137" s="16">
        <v>0</v>
      </c>
      <c r="K137" s="17">
        <v>50.6</v>
      </c>
      <c r="L137" s="16">
        <v>4123.1340819790294</v>
      </c>
      <c r="M137" s="61">
        <v>14520</v>
      </c>
      <c r="N137" s="21">
        <v>1</v>
      </c>
      <c r="O137" s="71">
        <v>14520</v>
      </c>
      <c r="P137" s="75"/>
      <c r="Q137" s="67">
        <v>14520</v>
      </c>
      <c r="R137" s="80">
        <v>1</v>
      </c>
      <c r="S137" s="67"/>
      <c r="U137" s="63"/>
      <c r="V137" s="63"/>
      <c r="W137" s="63"/>
    </row>
    <row r="138" spans="1:23">
      <c r="A138" s="19" t="s">
        <v>263</v>
      </c>
      <c r="B138" s="20" t="s">
        <v>264</v>
      </c>
      <c r="C138" s="17">
        <v>21.299999999999955</v>
      </c>
      <c r="D138" s="16">
        <v>2873.6003852739664</v>
      </c>
      <c r="E138" s="17">
        <v>3.8100000000000023</v>
      </c>
      <c r="F138" s="16">
        <v>4016.798202472954</v>
      </c>
      <c r="G138" s="17">
        <v>0.98999999999999488</v>
      </c>
      <c r="H138" s="16">
        <v>6459.3610459640304</v>
      </c>
      <c r="I138" s="17">
        <v>0</v>
      </c>
      <c r="J138" s="16">
        <v>0</v>
      </c>
      <c r="K138" s="17">
        <v>296.48333333333335</v>
      </c>
      <c r="L138" s="16">
        <v>24158.903881529957</v>
      </c>
      <c r="M138" s="61">
        <v>37510</v>
      </c>
      <c r="N138" s="21">
        <v>2</v>
      </c>
      <c r="O138" s="71">
        <v>18760</v>
      </c>
      <c r="P138" s="75"/>
      <c r="Q138" s="67"/>
      <c r="R138" s="80">
        <v>2</v>
      </c>
      <c r="S138" s="67">
        <v>18755</v>
      </c>
      <c r="U138" s="63"/>
      <c r="V138" s="63"/>
      <c r="W138" s="63"/>
    </row>
    <row r="139" spans="1:23">
      <c r="A139" s="19" t="s">
        <v>265</v>
      </c>
      <c r="B139" s="20" t="s">
        <v>266</v>
      </c>
      <c r="C139" s="17">
        <v>22.400000000000091</v>
      </c>
      <c r="D139" s="16">
        <v>3022.0022831050351</v>
      </c>
      <c r="E139" s="17">
        <v>8.5700000000000216</v>
      </c>
      <c r="F139" s="16">
        <v>9035.1602612055867</v>
      </c>
      <c r="G139" s="17">
        <v>2.7900000000000063</v>
      </c>
      <c r="H139" s="16">
        <v>18203.653856807858</v>
      </c>
      <c r="I139" s="17">
        <v>0</v>
      </c>
      <c r="J139" s="16">
        <v>0</v>
      </c>
      <c r="K139" s="17">
        <v>244.33333333333334</v>
      </c>
      <c r="L139" s="16">
        <v>19909.468261466591</v>
      </c>
      <c r="M139" s="61">
        <v>50170</v>
      </c>
      <c r="N139" s="21">
        <v>2</v>
      </c>
      <c r="O139" s="71">
        <v>25090</v>
      </c>
      <c r="P139" s="75"/>
      <c r="Q139" s="67"/>
      <c r="R139" s="80">
        <v>2</v>
      </c>
      <c r="S139" s="67">
        <v>25085</v>
      </c>
      <c r="U139" s="63"/>
      <c r="V139" s="63"/>
      <c r="W139" s="63"/>
    </row>
    <row r="140" spans="1:23">
      <c r="A140" s="19" t="s">
        <v>267</v>
      </c>
      <c r="B140" s="20" t="s">
        <v>268</v>
      </c>
      <c r="C140" s="17">
        <v>19.5</v>
      </c>
      <c r="D140" s="16">
        <v>2630.76091609589</v>
      </c>
      <c r="E140" s="17">
        <v>2.1700000000000159</v>
      </c>
      <c r="F140" s="16">
        <v>2287.7827032457662</v>
      </c>
      <c r="G140" s="17">
        <v>0.89000000000000057</v>
      </c>
      <c r="H140" s="16">
        <v>5806.9003342505257</v>
      </c>
      <c r="I140" s="17">
        <v>0</v>
      </c>
      <c r="J140" s="16">
        <v>0</v>
      </c>
      <c r="K140" s="17">
        <v>140.86666666666667</v>
      </c>
      <c r="L140" s="16">
        <v>11478.501074073371</v>
      </c>
      <c r="M140" s="61">
        <v>22200</v>
      </c>
      <c r="N140" s="21">
        <v>2</v>
      </c>
      <c r="O140" s="71">
        <v>11100</v>
      </c>
      <c r="P140" s="75"/>
      <c r="Q140" s="67"/>
      <c r="R140" s="80">
        <v>2</v>
      </c>
      <c r="S140" s="67">
        <v>11100</v>
      </c>
      <c r="U140" s="63"/>
      <c r="V140" s="63"/>
      <c r="W140" s="63"/>
    </row>
    <row r="141" spans="1:23">
      <c r="A141" s="19" t="s">
        <v>269</v>
      </c>
      <c r="B141" s="20" t="s">
        <v>270</v>
      </c>
      <c r="C141" s="17">
        <v>44</v>
      </c>
      <c r="D141" s="16">
        <v>5936.0759132420089</v>
      </c>
      <c r="E141" s="17">
        <v>7.410000000000025</v>
      </c>
      <c r="F141" s="16">
        <v>7812.198078825375</v>
      </c>
      <c r="G141" s="17">
        <v>2.1699999999999875</v>
      </c>
      <c r="H141" s="16">
        <v>14158.397444183774</v>
      </c>
      <c r="I141" s="17">
        <v>0</v>
      </c>
      <c r="J141" s="16">
        <v>0</v>
      </c>
      <c r="K141" s="17">
        <v>117.56666666666666</v>
      </c>
      <c r="L141" s="16">
        <v>9579.9037596442922</v>
      </c>
      <c r="M141" s="61">
        <v>37490</v>
      </c>
      <c r="N141" s="21">
        <v>2</v>
      </c>
      <c r="O141" s="71">
        <v>18750</v>
      </c>
      <c r="P141" s="75"/>
      <c r="Q141" s="67"/>
      <c r="R141" s="80">
        <v>2</v>
      </c>
      <c r="S141" s="67">
        <v>18745</v>
      </c>
      <c r="U141" s="63"/>
      <c r="V141" s="63"/>
      <c r="W141" s="63"/>
    </row>
    <row r="142" spans="1:23">
      <c r="A142" s="19" t="s">
        <v>271</v>
      </c>
      <c r="B142" s="20" t="s">
        <v>272</v>
      </c>
      <c r="C142" s="17">
        <v>22.799999999999955</v>
      </c>
      <c r="D142" s="16">
        <v>3075.9666095890348</v>
      </c>
      <c r="E142" s="17">
        <v>2.8900000000000432</v>
      </c>
      <c r="F142" s="16">
        <v>3046.8626785162742</v>
      </c>
      <c r="G142" s="17">
        <v>1.0200000000000102</v>
      </c>
      <c r="H142" s="16">
        <v>6655.0992594781928</v>
      </c>
      <c r="I142" s="17">
        <v>0</v>
      </c>
      <c r="J142" s="16">
        <v>0</v>
      </c>
      <c r="K142" s="17">
        <v>39.583333333333336</v>
      </c>
      <c r="L142" s="16">
        <v>3225.4425048419612</v>
      </c>
      <c r="M142" s="61">
        <v>16000</v>
      </c>
      <c r="N142" s="21">
        <v>2</v>
      </c>
      <c r="O142" s="71">
        <v>8000</v>
      </c>
      <c r="P142" s="75"/>
      <c r="Q142" s="67"/>
      <c r="R142" s="80">
        <v>2</v>
      </c>
      <c r="S142" s="67">
        <v>8000</v>
      </c>
      <c r="U142" s="63"/>
      <c r="V142" s="63"/>
      <c r="W142" s="63"/>
    </row>
    <row r="143" spans="1:23">
      <c r="A143" s="19" t="s">
        <v>273</v>
      </c>
      <c r="B143" s="20" t="s">
        <v>274</v>
      </c>
      <c r="C143" s="17">
        <v>21.700000000000045</v>
      </c>
      <c r="D143" s="16">
        <v>2927.564711757997</v>
      </c>
      <c r="E143" s="17">
        <v>6.160000000000025</v>
      </c>
      <c r="F143" s="16">
        <v>6494.3508995363482</v>
      </c>
      <c r="G143" s="17">
        <v>2.1200000000000045</v>
      </c>
      <c r="H143" s="16">
        <v>13832.167088327116</v>
      </c>
      <c r="I143" s="17">
        <v>0</v>
      </c>
      <c r="J143" s="16">
        <v>0</v>
      </c>
      <c r="K143" s="17">
        <v>197.4</v>
      </c>
      <c r="L143" s="16">
        <v>16085.112011515026</v>
      </c>
      <c r="M143" s="61">
        <v>39340</v>
      </c>
      <c r="N143" s="21">
        <v>2</v>
      </c>
      <c r="O143" s="71">
        <v>19670</v>
      </c>
      <c r="P143" s="75"/>
      <c r="Q143" s="67"/>
      <c r="R143" s="80">
        <v>2</v>
      </c>
      <c r="S143" s="67">
        <v>19670</v>
      </c>
      <c r="U143" s="63"/>
      <c r="V143" s="63"/>
      <c r="W143" s="63"/>
    </row>
    <row r="144" spans="1:23">
      <c r="A144" s="19" t="s">
        <v>275</v>
      </c>
      <c r="B144" s="20" t="s">
        <v>276</v>
      </c>
      <c r="C144" s="17">
        <v>27</v>
      </c>
      <c r="D144" s="16">
        <v>3642.5920376712324</v>
      </c>
      <c r="E144" s="17">
        <v>6.6500000000000057</v>
      </c>
      <c r="F144" s="16">
        <v>7010.9469938176253</v>
      </c>
      <c r="G144" s="17">
        <v>1.9200000000000017</v>
      </c>
      <c r="H144" s="16">
        <v>12527.245664900014</v>
      </c>
      <c r="I144" s="17">
        <v>0</v>
      </c>
      <c r="J144" s="16">
        <v>0</v>
      </c>
      <c r="K144" s="17">
        <v>209.43333333333334</v>
      </c>
      <c r="L144" s="16">
        <v>17065.646532986982</v>
      </c>
      <c r="M144" s="61">
        <v>40250</v>
      </c>
      <c r="N144" s="21">
        <v>2</v>
      </c>
      <c r="O144" s="71">
        <v>20130</v>
      </c>
      <c r="P144" s="75"/>
      <c r="Q144" s="67"/>
      <c r="R144" s="80">
        <v>2</v>
      </c>
      <c r="S144" s="67">
        <v>20125</v>
      </c>
      <c r="U144" s="63"/>
      <c r="V144" s="63"/>
      <c r="W144" s="63"/>
    </row>
    <row r="145" spans="1:23">
      <c r="A145" s="19" t="s">
        <v>277</v>
      </c>
      <c r="B145" s="20" t="s">
        <v>278</v>
      </c>
      <c r="C145" s="17">
        <v>49.099999999999909</v>
      </c>
      <c r="D145" s="16">
        <v>6624.1210759132291</v>
      </c>
      <c r="E145" s="17">
        <v>4.3600000000000136</v>
      </c>
      <c r="F145" s="16">
        <v>4596.6509613601384</v>
      </c>
      <c r="G145" s="17">
        <v>0.98000000000000398</v>
      </c>
      <c r="H145" s="16">
        <v>6394.1149747927357</v>
      </c>
      <c r="I145" s="17">
        <v>0</v>
      </c>
      <c r="J145" s="16">
        <v>0</v>
      </c>
      <c r="K145" s="17">
        <v>86.4</v>
      </c>
      <c r="L145" s="16">
        <v>7040.2921874108324</v>
      </c>
      <c r="M145" s="61">
        <v>24660</v>
      </c>
      <c r="N145" s="21">
        <v>2</v>
      </c>
      <c r="O145" s="71">
        <v>12330</v>
      </c>
      <c r="P145" s="75"/>
      <c r="Q145" s="67"/>
      <c r="R145" s="80">
        <v>2</v>
      </c>
      <c r="S145" s="67">
        <v>12330</v>
      </c>
      <c r="U145" s="63"/>
      <c r="V145" s="63"/>
      <c r="W145" s="63"/>
    </row>
    <row r="146" spans="1:23">
      <c r="A146" s="19" t="s">
        <v>279</v>
      </c>
      <c r="B146" s="20" t="s">
        <v>280</v>
      </c>
      <c r="C146" s="17">
        <v>32</v>
      </c>
      <c r="D146" s="16">
        <v>4317.1461187214609</v>
      </c>
      <c r="E146" s="17">
        <v>7.4399999999999977</v>
      </c>
      <c r="F146" s="16">
        <v>7843.8264111282824</v>
      </c>
      <c r="G146" s="17">
        <v>3.0300000000000011</v>
      </c>
      <c r="H146" s="16">
        <v>19769.559564920324</v>
      </c>
      <c r="I146" s="17">
        <v>0</v>
      </c>
      <c r="J146" s="16">
        <v>0</v>
      </c>
      <c r="K146" s="17">
        <v>463.96666666666664</v>
      </c>
      <c r="L146" s="16">
        <v>37806.260399911793</v>
      </c>
      <c r="M146" s="61">
        <v>69740</v>
      </c>
      <c r="N146" s="21">
        <v>2</v>
      </c>
      <c r="O146" s="71">
        <v>34870</v>
      </c>
      <c r="P146" s="75"/>
      <c r="Q146" s="67"/>
      <c r="R146" s="80">
        <v>2</v>
      </c>
      <c r="S146" s="67">
        <v>34870</v>
      </c>
      <c r="U146" s="63"/>
      <c r="V146" s="63"/>
      <c r="W146" s="63"/>
    </row>
    <row r="147" spans="1:23">
      <c r="A147" s="19" t="s">
        <v>281</v>
      </c>
      <c r="B147" s="20" t="s">
        <v>282</v>
      </c>
      <c r="C147" s="17">
        <v>32.5</v>
      </c>
      <c r="D147" s="16">
        <v>4384.6015268264837</v>
      </c>
      <c r="E147" s="17">
        <v>6.089999999999975</v>
      </c>
      <c r="F147" s="16">
        <v>6420.5514574961098</v>
      </c>
      <c r="G147" s="17">
        <v>2.3900000000000006</v>
      </c>
      <c r="H147" s="16">
        <v>15593.811009953652</v>
      </c>
      <c r="I147" s="17">
        <v>0</v>
      </c>
      <c r="J147" s="16">
        <v>0</v>
      </c>
      <c r="K147" s="17">
        <v>216.73333333333332</v>
      </c>
      <c r="L147" s="16">
        <v>17660.486034932572</v>
      </c>
      <c r="M147" s="61">
        <v>44060</v>
      </c>
      <c r="N147" s="21">
        <v>2</v>
      </c>
      <c r="O147" s="71">
        <v>22030</v>
      </c>
      <c r="P147" s="75"/>
      <c r="Q147" s="67"/>
      <c r="R147" s="80">
        <v>2</v>
      </c>
      <c r="S147" s="67">
        <v>22030</v>
      </c>
      <c r="U147" s="63"/>
      <c r="V147" s="63"/>
      <c r="W147" s="63"/>
    </row>
    <row r="148" spans="1:23">
      <c r="A148" s="19" t="s">
        <v>283</v>
      </c>
      <c r="B148" s="20" t="s">
        <v>284</v>
      </c>
      <c r="C148" s="17">
        <v>33.599999999999909</v>
      </c>
      <c r="D148" s="16">
        <v>4533.0034246575215</v>
      </c>
      <c r="E148" s="17">
        <v>3.9099999999999682</v>
      </c>
      <c r="F148" s="16">
        <v>4122.2259768160411</v>
      </c>
      <c r="G148" s="17">
        <v>1.8399999999999892</v>
      </c>
      <c r="H148" s="16">
        <v>12005.277095529098</v>
      </c>
      <c r="I148" s="17">
        <v>0</v>
      </c>
      <c r="J148" s="16">
        <v>0</v>
      </c>
      <c r="K148" s="17">
        <v>347.53333333333336</v>
      </c>
      <c r="L148" s="16">
        <v>28318.706151985087</v>
      </c>
      <c r="M148" s="61">
        <v>48980</v>
      </c>
      <c r="N148" s="21">
        <v>2</v>
      </c>
      <c r="O148" s="71">
        <v>24490</v>
      </c>
      <c r="P148" s="75"/>
      <c r="Q148" s="67"/>
      <c r="R148" s="80">
        <v>2</v>
      </c>
      <c r="S148" s="67">
        <v>24490</v>
      </c>
      <c r="U148" s="63"/>
      <c r="V148" s="63"/>
      <c r="W148" s="63"/>
    </row>
    <row r="149" spans="1:23">
      <c r="A149" s="19" t="s">
        <v>285</v>
      </c>
      <c r="B149" s="20" t="s">
        <v>286</v>
      </c>
      <c r="C149" s="17">
        <v>25.400000000000091</v>
      </c>
      <c r="D149" s="16">
        <v>3426.7347317351719</v>
      </c>
      <c r="E149" s="17">
        <v>5.7299999999999613</v>
      </c>
      <c r="F149" s="16">
        <v>6041.011469860855</v>
      </c>
      <c r="G149" s="17">
        <v>2.2199999999999989</v>
      </c>
      <c r="H149" s="16">
        <v>14484.62780004062</v>
      </c>
      <c r="I149" s="17">
        <v>0</v>
      </c>
      <c r="J149" s="16">
        <v>0</v>
      </c>
      <c r="K149" s="17">
        <v>412.11666666666667</v>
      </c>
      <c r="L149" s="16">
        <v>33581.270238832498</v>
      </c>
      <c r="M149" s="61">
        <v>57530</v>
      </c>
      <c r="N149" s="21">
        <v>2</v>
      </c>
      <c r="O149" s="71">
        <v>28770</v>
      </c>
      <c r="P149" s="75"/>
      <c r="Q149" s="67"/>
      <c r="R149" s="80">
        <v>2</v>
      </c>
      <c r="S149" s="67">
        <v>28765</v>
      </c>
      <c r="U149" s="63"/>
      <c r="V149" s="63"/>
      <c r="W149" s="63"/>
    </row>
    <row r="150" spans="1:23">
      <c r="A150" s="19" t="s">
        <v>287</v>
      </c>
      <c r="B150" s="20" t="s">
        <v>288</v>
      </c>
      <c r="C150" s="17">
        <v>34.700000000000045</v>
      </c>
      <c r="D150" s="16">
        <v>4681.4053224885902</v>
      </c>
      <c r="E150" s="17">
        <v>2.6099999999999852</v>
      </c>
      <c r="F150" s="16">
        <v>2751.6649103554714</v>
      </c>
      <c r="G150" s="17">
        <v>0.96999999999999886</v>
      </c>
      <c r="H150" s="16">
        <v>6328.8689036213482</v>
      </c>
      <c r="I150" s="17">
        <v>0</v>
      </c>
      <c r="J150" s="16">
        <v>0</v>
      </c>
      <c r="K150" s="17">
        <v>367</v>
      </c>
      <c r="L150" s="16">
        <v>29904.944823839993</v>
      </c>
      <c r="M150" s="61">
        <v>43670</v>
      </c>
      <c r="N150" s="21">
        <v>2</v>
      </c>
      <c r="O150" s="71">
        <v>21840</v>
      </c>
      <c r="P150" s="75"/>
      <c r="Q150" s="67"/>
      <c r="R150" s="80">
        <v>2</v>
      </c>
      <c r="S150" s="67">
        <v>21835</v>
      </c>
      <c r="U150" s="63"/>
      <c r="V150" s="63"/>
      <c r="W150" s="63"/>
    </row>
    <row r="151" spans="1:23">
      <c r="A151" s="19" t="s">
        <v>289</v>
      </c>
      <c r="B151" s="20" t="s">
        <v>290</v>
      </c>
      <c r="C151" s="17">
        <v>58.799999999999955</v>
      </c>
      <c r="D151" s="16">
        <v>7932.7559931506785</v>
      </c>
      <c r="E151" s="17">
        <v>4.4400000000000261</v>
      </c>
      <c r="F151" s="16">
        <v>4680.9931808346482</v>
      </c>
      <c r="G151" s="17">
        <v>1.6099999999999994</v>
      </c>
      <c r="H151" s="16">
        <v>10504.61745858802</v>
      </c>
      <c r="I151" s="17">
        <v>0</v>
      </c>
      <c r="J151" s="16">
        <v>0</v>
      </c>
      <c r="K151" s="17">
        <v>349.78333333333336</v>
      </c>
      <c r="L151" s="16">
        <v>28502.047094365575</v>
      </c>
      <c r="M151" s="61">
        <v>51620</v>
      </c>
      <c r="N151" s="21">
        <v>2</v>
      </c>
      <c r="O151" s="71">
        <v>25810</v>
      </c>
      <c r="P151" s="75"/>
      <c r="Q151" s="67"/>
      <c r="R151" s="80">
        <v>2</v>
      </c>
      <c r="S151" s="67">
        <v>25810</v>
      </c>
      <c r="U151" s="63"/>
      <c r="V151" s="63"/>
      <c r="W151" s="63"/>
    </row>
    <row r="152" spans="1:23">
      <c r="A152" s="19" t="s">
        <v>291</v>
      </c>
      <c r="B152" s="20" t="s">
        <v>292</v>
      </c>
      <c r="C152" s="17">
        <v>36.400000000000091</v>
      </c>
      <c r="D152" s="16">
        <v>4910.7537100456739</v>
      </c>
      <c r="E152" s="17">
        <v>3.1599999999999966</v>
      </c>
      <c r="F152" s="16">
        <v>3331.5176692426548</v>
      </c>
      <c r="G152" s="17">
        <v>1.5600000000000023</v>
      </c>
      <c r="H152" s="16">
        <v>10178.387102731267</v>
      </c>
      <c r="I152" s="17">
        <v>0</v>
      </c>
      <c r="J152" s="16">
        <v>0</v>
      </c>
      <c r="K152" s="17">
        <v>310.55</v>
      </c>
      <c r="L152" s="16">
        <v>25305.124291671691</v>
      </c>
      <c r="M152" s="61">
        <v>43730</v>
      </c>
      <c r="N152" s="21">
        <v>2</v>
      </c>
      <c r="O152" s="71">
        <v>21870</v>
      </c>
      <c r="P152" s="75"/>
      <c r="Q152" s="67"/>
      <c r="R152" s="80">
        <v>2</v>
      </c>
      <c r="S152" s="67">
        <v>21865</v>
      </c>
      <c r="U152" s="63"/>
      <c r="V152" s="63"/>
      <c r="W152" s="63"/>
    </row>
    <row r="153" spans="1:23">
      <c r="A153" s="19" t="s">
        <v>293</v>
      </c>
      <c r="B153" s="20" t="s">
        <v>294</v>
      </c>
      <c r="C153" s="17">
        <v>29.799999999999955</v>
      </c>
      <c r="D153" s="16">
        <v>4020.3423230593544</v>
      </c>
      <c r="E153" s="17">
        <v>4.3599999999999568</v>
      </c>
      <c r="F153" s="16">
        <v>4596.6509613600783</v>
      </c>
      <c r="G153" s="17">
        <v>1.0999999999999943</v>
      </c>
      <c r="H153" s="16">
        <v>7177.0678288489225</v>
      </c>
      <c r="I153" s="17">
        <v>0</v>
      </c>
      <c r="J153" s="16">
        <v>0</v>
      </c>
      <c r="K153" s="17">
        <v>28.35</v>
      </c>
      <c r="L153" s="16">
        <v>2310.0958739941793</v>
      </c>
      <c r="M153" s="61">
        <v>18100</v>
      </c>
      <c r="N153" s="21">
        <v>2</v>
      </c>
      <c r="O153" s="71">
        <v>9050</v>
      </c>
      <c r="P153" s="75"/>
      <c r="Q153" s="67"/>
      <c r="R153" s="80">
        <v>2</v>
      </c>
      <c r="S153" s="67">
        <v>9050</v>
      </c>
      <c r="U153" s="63"/>
      <c r="V153" s="63"/>
      <c r="W153" s="63"/>
    </row>
    <row r="154" spans="1:23">
      <c r="A154" s="19" t="s">
        <v>295</v>
      </c>
      <c r="B154" s="20" t="s">
        <v>296</v>
      </c>
      <c r="C154" s="17">
        <v>15.700000000000045</v>
      </c>
      <c r="D154" s="16">
        <v>2118.0998144977229</v>
      </c>
      <c r="E154" s="17">
        <v>3.8000000000000114</v>
      </c>
      <c r="F154" s="16">
        <v>4006.2554250386515</v>
      </c>
      <c r="G154" s="17">
        <v>1.3700000000000045</v>
      </c>
      <c r="H154" s="16">
        <v>8938.7117504755515</v>
      </c>
      <c r="I154" s="17">
        <v>0</v>
      </c>
      <c r="J154" s="16">
        <v>0</v>
      </c>
      <c r="K154" s="17">
        <v>239.11666666666667</v>
      </c>
      <c r="L154" s="16">
        <v>19484.388891354785</v>
      </c>
      <c r="M154" s="61">
        <v>34550</v>
      </c>
      <c r="N154" s="21">
        <v>1</v>
      </c>
      <c r="O154" s="71">
        <v>34550</v>
      </c>
      <c r="P154" s="75"/>
      <c r="Q154" s="67">
        <v>34550</v>
      </c>
      <c r="R154" s="80">
        <v>1</v>
      </c>
      <c r="S154" s="67"/>
      <c r="U154" s="63"/>
      <c r="V154" s="63"/>
      <c r="W154" s="63"/>
    </row>
    <row r="155" spans="1:23">
      <c r="A155" s="19" t="s">
        <v>297</v>
      </c>
      <c r="B155" s="20" t="s">
        <v>298</v>
      </c>
      <c r="C155" s="17">
        <v>13.899999999999864</v>
      </c>
      <c r="D155" s="16">
        <v>1875.2603453196161</v>
      </c>
      <c r="E155" s="17">
        <v>1.7800000000000296</v>
      </c>
      <c r="F155" s="16">
        <v>1876.6143833076044</v>
      </c>
      <c r="G155" s="17">
        <v>0.65000000000000568</v>
      </c>
      <c r="H155" s="16">
        <v>4240.9946261380583</v>
      </c>
      <c r="I155" s="17">
        <v>0</v>
      </c>
      <c r="J155" s="16">
        <v>0</v>
      </c>
      <c r="K155" s="17">
        <v>45.166666666666664</v>
      </c>
      <c r="L155" s="16">
        <v>3680.3996581565111</v>
      </c>
      <c r="M155" s="61">
        <v>11670</v>
      </c>
      <c r="N155" s="21">
        <v>1</v>
      </c>
      <c r="O155" s="71">
        <v>11670</v>
      </c>
      <c r="P155" s="75"/>
      <c r="Q155" s="67">
        <v>11670</v>
      </c>
      <c r="R155" s="80">
        <v>1</v>
      </c>
      <c r="S155" s="67"/>
      <c r="U155" s="63"/>
      <c r="V155" s="63"/>
      <c r="W155" s="63"/>
    </row>
    <row r="156" spans="1:23">
      <c r="A156" s="19" t="s">
        <v>299</v>
      </c>
      <c r="B156" s="20" t="s">
        <v>300</v>
      </c>
      <c r="C156" s="17">
        <v>69.799999999999955</v>
      </c>
      <c r="D156" s="16">
        <v>9416.77497146118</v>
      </c>
      <c r="E156" s="17">
        <v>2.9699999999999989</v>
      </c>
      <c r="F156" s="16">
        <v>3131.2048979907254</v>
      </c>
      <c r="G156" s="17">
        <v>1.2199999999999989</v>
      </c>
      <c r="H156" s="16">
        <v>7960.0206829052022</v>
      </c>
      <c r="I156" s="17">
        <v>0</v>
      </c>
      <c r="J156" s="16">
        <v>0</v>
      </c>
      <c r="K156" s="17">
        <v>455.25</v>
      </c>
      <c r="L156" s="16">
        <v>37095.984008319232</v>
      </c>
      <c r="M156" s="61">
        <v>57600</v>
      </c>
      <c r="N156" s="21">
        <v>1</v>
      </c>
      <c r="O156" s="71">
        <v>57600</v>
      </c>
      <c r="P156" s="75"/>
      <c r="Q156" s="67">
        <v>57600</v>
      </c>
      <c r="R156" s="80">
        <v>1</v>
      </c>
      <c r="S156" s="67"/>
      <c r="U156" s="63"/>
      <c r="V156" s="63"/>
      <c r="W156" s="63"/>
    </row>
    <row r="157" spans="1:23">
      <c r="A157" s="19" t="s">
        <v>301</v>
      </c>
      <c r="B157" s="20" t="s">
        <v>302</v>
      </c>
      <c r="C157" s="17">
        <v>7.7999999999999545</v>
      </c>
      <c r="D157" s="16">
        <v>1052.3043664383499</v>
      </c>
      <c r="E157" s="17">
        <v>0.96000000000000796</v>
      </c>
      <c r="F157" s="16">
        <v>1012.1066336939806</v>
      </c>
      <c r="G157" s="17">
        <v>0.28999999999999915</v>
      </c>
      <c r="H157" s="16">
        <v>1892.1360639692657</v>
      </c>
      <c r="I157" s="17">
        <v>0</v>
      </c>
      <c r="J157" s="16">
        <v>0</v>
      </c>
      <c r="K157" s="17">
        <v>76.683333333333337</v>
      </c>
      <c r="L157" s="16">
        <v>6248.5309325380476</v>
      </c>
      <c r="M157" s="61">
        <v>10210</v>
      </c>
      <c r="N157" s="21">
        <v>1</v>
      </c>
      <c r="O157" s="71">
        <v>10210</v>
      </c>
      <c r="P157" s="75"/>
      <c r="Q157" s="67">
        <v>10210</v>
      </c>
      <c r="R157" s="80">
        <v>1</v>
      </c>
      <c r="S157" s="67"/>
      <c r="U157" s="63"/>
      <c r="V157" s="63"/>
      <c r="W157" s="63"/>
    </row>
    <row r="158" spans="1:23">
      <c r="A158" s="19" t="s">
        <v>303</v>
      </c>
      <c r="B158" s="20" t="s">
        <v>304</v>
      </c>
      <c r="C158" s="17">
        <v>18.100000000000023</v>
      </c>
      <c r="D158" s="16">
        <v>2441.8857734018293</v>
      </c>
      <c r="E158" s="17">
        <v>1.8100000000000023</v>
      </c>
      <c r="F158" s="16">
        <v>1908.2427156105125</v>
      </c>
      <c r="G158" s="17">
        <v>0.60000000000000142</v>
      </c>
      <c r="H158" s="16">
        <v>3914.76427028126</v>
      </c>
      <c r="I158" s="17">
        <v>0</v>
      </c>
      <c r="J158" s="16">
        <v>0</v>
      </c>
      <c r="K158" s="17">
        <v>33.65</v>
      </c>
      <c r="L158" s="16">
        <v>2741.9656493793345</v>
      </c>
      <c r="M158" s="61">
        <v>11010</v>
      </c>
      <c r="N158" s="21">
        <v>1</v>
      </c>
      <c r="O158" s="71">
        <v>11010</v>
      </c>
      <c r="P158" s="75"/>
      <c r="Q158" s="67">
        <v>11010</v>
      </c>
      <c r="R158" s="80">
        <v>1</v>
      </c>
      <c r="S158" s="67"/>
      <c r="U158" s="63"/>
      <c r="V158" s="63"/>
      <c r="W158" s="63"/>
    </row>
    <row r="159" spans="1:23">
      <c r="A159" s="19" t="s">
        <v>305</v>
      </c>
      <c r="B159" s="20" t="s">
        <v>306</v>
      </c>
      <c r="C159" s="17">
        <v>19.200000000000045</v>
      </c>
      <c r="D159" s="16">
        <v>2590.2876712328825</v>
      </c>
      <c r="E159" s="17">
        <v>2.9899999999999807</v>
      </c>
      <c r="F159" s="16">
        <v>3152.2904528593303</v>
      </c>
      <c r="G159" s="17">
        <v>0.92000000000000171</v>
      </c>
      <c r="H159" s="16">
        <v>6002.6385477645954</v>
      </c>
      <c r="I159" s="17">
        <v>0</v>
      </c>
      <c r="J159" s="16">
        <v>0</v>
      </c>
      <c r="K159" s="17">
        <v>86.966666666666669</v>
      </c>
      <c r="L159" s="16">
        <v>7086.4669432696228</v>
      </c>
      <c r="M159" s="61">
        <v>18830</v>
      </c>
      <c r="N159" s="21">
        <v>2</v>
      </c>
      <c r="O159" s="71">
        <v>9420</v>
      </c>
      <c r="P159" s="75"/>
      <c r="Q159" s="67"/>
      <c r="R159" s="80">
        <v>2</v>
      </c>
      <c r="S159" s="67">
        <v>9415</v>
      </c>
      <c r="U159" s="63"/>
      <c r="V159" s="63"/>
      <c r="W159" s="63"/>
    </row>
    <row r="160" spans="1:23">
      <c r="A160" s="19" t="s">
        <v>307</v>
      </c>
      <c r="B160" s="20" t="s">
        <v>308</v>
      </c>
      <c r="C160" s="17">
        <v>32.299999999999955</v>
      </c>
      <c r="D160" s="16">
        <v>4357.6193635844684</v>
      </c>
      <c r="E160" s="17">
        <v>11.380000000000024</v>
      </c>
      <c r="F160" s="16">
        <v>11997.680720247321</v>
      </c>
      <c r="G160" s="17">
        <v>4.3599999999999994</v>
      </c>
      <c r="H160" s="16">
        <v>28447.287030710417</v>
      </c>
      <c r="I160" s="17">
        <v>0</v>
      </c>
      <c r="J160" s="16">
        <v>0</v>
      </c>
      <c r="K160" s="17">
        <v>228.53333333333333</v>
      </c>
      <c r="L160" s="16">
        <v>18622.007421639144</v>
      </c>
      <c r="M160" s="61">
        <v>63420</v>
      </c>
      <c r="N160" s="21">
        <v>2</v>
      </c>
      <c r="O160" s="71">
        <v>31710</v>
      </c>
      <c r="P160" s="75"/>
      <c r="Q160" s="67"/>
      <c r="R160" s="80">
        <v>2</v>
      </c>
      <c r="S160" s="67">
        <v>31710</v>
      </c>
      <c r="U160" s="63"/>
      <c r="V160" s="63"/>
      <c r="W160" s="63"/>
    </row>
    <row r="161" spans="1:23">
      <c r="A161" s="19" t="s">
        <v>309</v>
      </c>
      <c r="B161" s="20" t="s">
        <v>310</v>
      </c>
      <c r="C161" s="17">
        <v>33.699999999999818</v>
      </c>
      <c r="D161" s="16">
        <v>4546.4945062785137</v>
      </c>
      <c r="E161" s="17">
        <v>4.839999999999975</v>
      </c>
      <c r="F161" s="16">
        <v>5102.7042782070839</v>
      </c>
      <c r="G161" s="17">
        <v>0.68999999999999773</v>
      </c>
      <c r="H161" s="16">
        <v>4501.9789108234236</v>
      </c>
      <c r="I161" s="17">
        <v>0</v>
      </c>
      <c r="J161" s="16">
        <v>0</v>
      </c>
      <c r="K161" s="17">
        <v>346.7</v>
      </c>
      <c r="L161" s="16">
        <v>28250.802099251567</v>
      </c>
      <c r="M161" s="61">
        <v>42400</v>
      </c>
      <c r="N161" s="21">
        <v>2</v>
      </c>
      <c r="O161" s="71">
        <v>21200</v>
      </c>
      <c r="P161" s="75"/>
      <c r="Q161" s="67"/>
      <c r="R161" s="80">
        <v>2</v>
      </c>
      <c r="S161" s="67">
        <v>21200</v>
      </c>
      <c r="U161" s="63"/>
      <c r="V161" s="63"/>
      <c r="W161" s="63"/>
    </row>
    <row r="162" spans="1:23">
      <c r="A162" s="19" t="s">
        <v>311</v>
      </c>
      <c r="B162" s="20" t="s">
        <v>312</v>
      </c>
      <c r="C162" s="17">
        <v>25.699999999999818</v>
      </c>
      <c r="D162" s="16">
        <v>3467.2079765981489</v>
      </c>
      <c r="E162" s="17">
        <v>4.0100000000000193</v>
      </c>
      <c r="F162" s="16">
        <v>4227.6537511592169</v>
      </c>
      <c r="G162" s="17">
        <v>1.2700000000000102</v>
      </c>
      <c r="H162" s="16">
        <v>8286.2510387620478</v>
      </c>
      <c r="I162" s="17">
        <v>0</v>
      </c>
      <c r="J162" s="16">
        <v>0</v>
      </c>
      <c r="K162" s="17">
        <v>248.23333333333332</v>
      </c>
      <c r="L162" s="16">
        <v>20227.259228259438</v>
      </c>
      <c r="M162" s="61">
        <v>36210</v>
      </c>
      <c r="N162" s="21">
        <v>2</v>
      </c>
      <c r="O162" s="71">
        <v>18110</v>
      </c>
      <c r="P162" s="75"/>
      <c r="Q162" s="67"/>
      <c r="R162" s="80">
        <v>2</v>
      </c>
      <c r="S162" s="67">
        <v>18105</v>
      </c>
      <c r="U162" s="63"/>
      <c r="V162" s="63"/>
      <c r="W162" s="63"/>
    </row>
    <row r="163" spans="1:23">
      <c r="A163" s="19" t="s">
        <v>313</v>
      </c>
      <c r="B163" s="20" t="s">
        <v>314</v>
      </c>
      <c r="C163" s="17">
        <v>45.899999999999864</v>
      </c>
      <c r="D163" s="16">
        <v>6192.406464041077</v>
      </c>
      <c r="E163" s="17">
        <v>8.1499999999999773</v>
      </c>
      <c r="F163" s="16">
        <v>8592.363608964426</v>
      </c>
      <c r="G163" s="17">
        <v>2.539999999999992</v>
      </c>
      <c r="H163" s="16">
        <v>16572.50207752391</v>
      </c>
      <c r="I163" s="17">
        <v>0</v>
      </c>
      <c r="J163" s="16">
        <v>0</v>
      </c>
      <c r="K163" s="17">
        <v>398.95</v>
      </c>
      <c r="L163" s="16">
        <v>32508.386205642957</v>
      </c>
      <c r="M163" s="61">
        <v>63870</v>
      </c>
      <c r="N163" s="21">
        <v>2</v>
      </c>
      <c r="O163" s="71">
        <v>31940</v>
      </c>
      <c r="P163" s="75"/>
      <c r="Q163" s="67"/>
      <c r="R163" s="80">
        <v>2</v>
      </c>
      <c r="S163" s="67">
        <v>31935</v>
      </c>
      <c r="U163" s="63"/>
      <c r="V163" s="63"/>
      <c r="W163" s="63"/>
    </row>
    <row r="164" spans="1:23">
      <c r="A164" s="19" t="s">
        <v>315</v>
      </c>
      <c r="B164" s="20" t="s">
        <v>316</v>
      </c>
      <c r="C164" s="17">
        <v>24.299999999999955</v>
      </c>
      <c r="D164" s="16">
        <v>3278.3328339041032</v>
      </c>
      <c r="E164" s="17">
        <v>5.5600000000000023</v>
      </c>
      <c r="F164" s="16">
        <v>5861.7842534775909</v>
      </c>
      <c r="G164" s="17">
        <v>1.5</v>
      </c>
      <c r="H164" s="16">
        <v>9786.9106757031259</v>
      </c>
      <c r="I164" s="17">
        <v>0</v>
      </c>
      <c r="J164" s="16">
        <v>0</v>
      </c>
      <c r="K164" s="17">
        <v>149.86666666666667</v>
      </c>
      <c r="L164" s="16">
        <v>12211.864843595333</v>
      </c>
      <c r="M164" s="61">
        <v>31140</v>
      </c>
      <c r="N164" s="21">
        <v>2</v>
      </c>
      <c r="O164" s="71">
        <v>15570</v>
      </c>
      <c r="P164" s="75"/>
      <c r="Q164" s="67"/>
      <c r="R164" s="80">
        <v>2</v>
      </c>
      <c r="S164" s="67">
        <v>15570</v>
      </c>
      <c r="U164" s="63"/>
      <c r="V164" s="63"/>
      <c r="W164" s="63"/>
    </row>
    <row r="165" spans="1:23">
      <c r="A165" s="19" t="s">
        <v>317</v>
      </c>
      <c r="B165" s="20" t="s">
        <v>318</v>
      </c>
      <c r="C165" s="17">
        <v>28.299999999999955</v>
      </c>
      <c r="D165" s="16">
        <v>3817.976098744286</v>
      </c>
      <c r="E165" s="17">
        <v>6.6800000000000068</v>
      </c>
      <c r="F165" s="16">
        <v>7042.5753261205637</v>
      </c>
      <c r="G165" s="17">
        <v>1.4500000000000028</v>
      </c>
      <c r="H165" s="16">
        <v>9460.6803198463749</v>
      </c>
      <c r="I165" s="17">
        <v>0</v>
      </c>
      <c r="J165" s="16">
        <v>0</v>
      </c>
      <c r="K165" s="17">
        <v>413.63333333333333</v>
      </c>
      <c r="L165" s="16">
        <v>33704.855614807493</v>
      </c>
      <c r="M165" s="61">
        <v>54030</v>
      </c>
      <c r="N165" s="21">
        <v>2</v>
      </c>
      <c r="O165" s="71">
        <v>27020</v>
      </c>
      <c r="P165" s="75"/>
      <c r="Q165" s="67"/>
      <c r="R165" s="80">
        <v>2</v>
      </c>
      <c r="S165" s="67">
        <v>27015</v>
      </c>
      <c r="U165" s="63"/>
      <c r="V165" s="63"/>
      <c r="W165" s="63"/>
    </row>
    <row r="166" spans="1:23">
      <c r="A166" s="19" t="s">
        <v>319</v>
      </c>
      <c r="B166" s="20" t="s">
        <v>320</v>
      </c>
      <c r="C166" s="17">
        <v>81.5</v>
      </c>
      <c r="D166" s="16">
        <v>10995.231521118722</v>
      </c>
      <c r="E166" s="17">
        <v>6.4699999999999989</v>
      </c>
      <c r="F166" s="16">
        <v>6821.1769999999988</v>
      </c>
      <c r="G166" s="17">
        <v>2.1500000000000057</v>
      </c>
      <c r="H166" s="16">
        <v>14027.905301841185</v>
      </c>
      <c r="I166" s="17">
        <v>0</v>
      </c>
      <c r="J166" s="16">
        <v>0</v>
      </c>
      <c r="K166" s="17">
        <v>311.35000000000002</v>
      </c>
      <c r="L166" s="16">
        <v>25370.312182295864</v>
      </c>
      <c r="M166" s="61">
        <v>57210</v>
      </c>
      <c r="N166" s="21">
        <v>2</v>
      </c>
      <c r="O166" s="71">
        <v>28610</v>
      </c>
      <c r="P166" s="75"/>
      <c r="Q166" s="67"/>
      <c r="R166" s="80">
        <v>2</v>
      </c>
      <c r="S166" s="67">
        <v>28605</v>
      </c>
      <c r="U166" s="63"/>
      <c r="V166" s="63"/>
      <c r="W166" s="63"/>
    </row>
    <row r="167" spans="1:23">
      <c r="A167" s="19" t="s">
        <v>321</v>
      </c>
      <c r="B167" s="20" t="s">
        <v>322</v>
      </c>
      <c r="C167" s="17">
        <v>59.299999999999955</v>
      </c>
      <c r="D167" s="16">
        <v>8000.2114012557013</v>
      </c>
      <c r="E167" s="17">
        <v>5.3600000000000136</v>
      </c>
      <c r="F167" s="16">
        <v>5650.9287047913585</v>
      </c>
      <c r="G167" s="17">
        <v>1.9299999999999926</v>
      </c>
      <c r="H167" s="16">
        <v>12592.491736071308</v>
      </c>
      <c r="I167" s="17">
        <v>0</v>
      </c>
      <c r="J167" s="16">
        <v>0</v>
      </c>
      <c r="K167" s="17">
        <v>466.08333333333331</v>
      </c>
      <c r="L167" s="16">
        <v>37978.736693854924</v>
      </c>
      <c r="M167" s="61">
        <v>64220</v>
      </c>
      <c r="N167" s="21">
        <v>2</v>
      </c>
      <c r="O167" s="71">
        <v>32110</v>
      </c>
      <c r="P167" s="75"/>
      <c r="Q167" s="67"/>
      <c r="R167" s="80">
        <v>2</v>
      </c>
      <c r="S167" s="67">
        <v>32110</v>
      </c>
      <c r="U167" s="63"/>
      <c r="V167" s="63"/>
      <c r="W167" s="63"/>
    </row>
    <row r="168" spans="1:23">
      <c r="A168" s="19" t="s">
        <v>323</v>
      </c>
      <c r="B168" s="20" t="s">
        <v>324</v>
      </c>
      <c r="C168" s="17">
        <v>22.900000000000091</v>
      </c>
      <c r="D168" s="16">
        <v>3089.4576912100579</v>
      </c>
      <c r="E168" s="17">
        <v>2.8199999999999932</v>
      </c>
      <c r="F168" s="16">
        <v>2973.0632364760363</v>
      </c>
      <c r="G168" s="17">
        <v>0.75</v>
      </c>
      <c r="H168" s="16">
        <v>4893.4553378515629</v>
      </c>
      <c r="I168" s="17">
        <v>0</v>
      </c>
      <c r="J168" s="16">
        <v>0</v>
      </c>
      <c r="K168" s="17">
        <v>333.43333333333334</v>
      </c>
      <c r="L168" s="16">
        <v>27169.769579734009</v>
      </c>
      <c r="M168" s="61">
        <v>38130</v>
      </c>
      <c r="N168" s="21">
        <v>2</v>
      </c>
      <c r="O168" s="71">
        <v>19070</v>
      </c>
      <c r="P168" s="75"/>
      <c r="Q168" s="67"/>
      <c r="R168" s="80">
        <v>2</v>
      </c>
      <c r="S168" s="67">
        <v>19065</v>
      </c>
      <c r="U168" s="63"/>
      <c r="V168" s="63"/>
      <c r="W168" s="63"/>
    </row>
    <row r="169" spans="1:23">
      <c r="A169" s="19" t="s">
        <v>325</v>
      </c>
      <c r="B169" s="20" t="s">
        <v>326</v>
      </c>
      <c r="C169" s="17">
        <v>38.5</v>
      </c>
      <c r="D169" s="16">
        <v>5194.0664240867573</v>
      </c>
      <c r="E169" s="17">
        <v>8.8300000000000125</v>
      </c>
      <c r="F169" s="16">
        <v>9309.2724744976949</v>
      </c>
      <c r="G169" s="17">
        <v>2.4200000000000017</v>
      </c>
      <c r="H169" s="16">
        <v>15789.549223467722</v>
      </c>
      <c r="I169" s="17">
        <v>0</v>
      </c>
      <c r="J169" s="16">
        <v>0</v>
      </c>
      <c r="K169" s="17">
        <v>478.9</v>
      </c>
      <c r="L169" s="16">
        <v>39023.101024896379</v>
      </c>
      <c r="M169" s="61">
        <v>69320</v>
      </c>
      <c r="N169" s="21">
        <v>2</v>
      </c>
      <c r="O169" s="71">
        <v>34660</v>
      </c>
      <c r="P169" s="75"/>
      <c r="Q169" s="67"/>
      <c r="R169" s="80">
        <v>2</v>
      </c>
      <c r="S169" s="67">
        <v>34660</v>
      </c>
      <c r="U169" s="63"/>
      <c r="V169" s="63"/>
      <c r="W169" s="63"/>
    </row>
    <row r="170" spans="1:23">
      <c r="A170" s="19" t="s">
        <v>327</v>
      </c>
      <c r="B170" s="20" t="s">
        <v>328</v>
      </c>
      <c r="C170" s="17">
        <v>32.200000000000045</v>
      </c>
      <c r="D170" s="16">
        <v>4344.1282819634762</v>
      </c>
      <c r="E170" s="17">
        <v>6.0300000000000296</v>
      </c>
      <c r="F170" s="16">
        <v>6357.294792890294</v>
      </c>
      <c r="G170" s="17">
        <v>1.8200000000000074</v>
      </c>
      <c r="H170" s="16">
        <v>11874.784953186509</v>
      </c>
      <c r="I170" s="17">
        <v>0</v>
      </c>
      <c r="J170" s="16">
        <v>0</v>
      </c>
      <c r="K170" s="17">
        <v>298.08333333333331</v>
      </c>
      <c r="L170" s="16">
        <v>24289.279662778303</v>
      </c>
      <c r="M170" s="61">
        <v>46870</v>
      </c>
      <c r="N170" s="21">
        <v>2</v>
      </c>
      <c r="O170" s="71">
        <v>23440</v>
      </c>
      <c r="P170" s="75"/>
      <c r="Q170" s="67"/>
      <c r="R170" s="80">
        <v>2</v>
      </c>
      <c r="S170" s="67">
        <v>23435</v>
      </c>
      <c r="U170" s="63"/>
      <c r="V170" s="63"/>
      <c r="W170" s="63"/>
    </row>
    <row r="171" spans="1:23">
      <c r="A171" s="19" t="s">
        <v>329</v>
      </c>
      <c r="B171" s="20" t="s">
        <v>330</v>
      </c>
      <c r="C171" s="17">
        <v>34.599999999999909</v>
      </c>
      <c r="D171" s="16">
        <v>4667.9142408675671</v>
      </c>
      <c r="E171" s="17">
        <v>6.1500000000000057</v>
      </c>
      <c r="F171" s="16">
        <v>6483.8081221020157</v>
      </c>
      <c r="G171" s="17">
        <v>2.1200000000000045</v>
      </c>
      <c r="H171" s="16">
        <v>13832.167088327116</v>
      </c>
      <c r="I171" s="17">
        <v>0</v>
      </c>
      <c r="J171" s="16">
        <v>0</v>
      </c>
      <c r="K171" s="17">
        <v>155</v>
      </c>
      <c r="L171" s="16">
        <v>12630.153808433784</v>
      </c>
      <c r="M171" s="61">
        <v>37610</v>
      </c>
      <c r="N171" s="21">
        <v>2</v>
      </c>
      <c r="O171" s="71">
        <v>18810</v>
      </c>
      <c r="P171" s="75"/>
      <c r="Q171" s="67"/>
      <c r="R171" s="80">
        <v>2</v>
      </c>
      <c r="S171" s="67">
        <v>18805</v>
      </c>
      <c r="U171" s="63"/>
      <c r="V171" s="63"/>
      <c r="W171" s="63"/>
    </row>
    <row r="172" spans="1:23">
      <c r="A172" s="19" t="s">
        <v>331</v>
      </c>
      <c r="B172" s="20" t="s">
        <v>332</v>
      </c>
      <c r="C172" s="17">
        <v>32.799999999999955</v>
      </c>
      <c r="D172" s="16">
        <v>4425.0747716894912</v>
      </c>
      <c r="E172" s="17">
        <v>6.9800000000000182</v>
      </c>
      <c r="F172" s="16">
        <v>7358.8586491499418</v>
      </c>
      <c r="G172" s="17">
        <v>2.7700000000000102</v>
      </c>
      <c r="H172" s="16">
        <v>18073.161714465175</v>
      </c>
      <c r="I172" s="17">
        <v>0</v>
      </c>
      <c r="J172" s="16">
        <v>0</v>
      </c>
      <c r="K172" s="17">
        <v>209.96666666666667</v>
      </c>
      <c r="L172" s="16">
        <v>17109.105126736431</v>
      </c>
      <c r="M172" s="61">
        <v>46970</v>
      </c>
      <c r="N172" s="21">
        <v>2</v>
      </c>
      <c r="O172" s="71">
        <v>23490</v>
      </c>
      <c r="P172" s="75"/>
      <c r="Q172" s="67"/>
      <c r="R172" s="80">
        <v>2</v>
      </c>
      <c r="S172" s="67">
        <v>23485</v>
      </c>
      <c r="U172" s="63"/>
      <c r="V172" s="63"/>
      <c r="W172" s="63"/>
    </row>
    <row r="173" spans="1:23">
      <c r="A173" s="19" t="s">
        <v>333</v>
      </c>
      <c r="B173" s="20" t="s">
        <v>334</v>
      </c>
      <c r="C173" s="17">
        <v>25.400000000000091</v>
      </c>
      <c r="D173" s="16">
        <v>3426.7347317351719</v>
      </c>
      <c r="E173" s="17">
        <v>6.8099999999999739</v>
      </c>
      <c r="F173" s="16">
        <v>7179.6314327665877</v>
      </c>
      <c r="G173" s="17">
        <v>1.3099999999999881</v>
      </c>
      <c r="H173" s="16">
        <v>8547.2353234473194</v>
      </c>
      <c r="I173" s="17">
        <v>0</v>
      </c>
      <c r="J173" s="16">
        <v>0</v>
      </c>
      <c r="K173" s="17">
        <v>225.61666666666667</v>
      </c>
      <c r="L173" s="16">
        <v>18384.343237071844</v>
      </c>
      <c r="M173" s="61">
        <v>37540</v>
      </c>
      <c r="N173" s="21">
        <v>2</v>
      </c>
      <c r="O173" s="71">
        <v>18770</v>
      </c>
      <c r="P173" s="75"/>
      <c r="Q173" s="67"/>
      <c r="R173" s="80">
        <v>2</v>
      </c>
      <c r="S173" s="67">
        <v>18770</v>
      </c>
      <c r="U173" s="63"/>
      <c r="V173" s="63"/>
      <c r="W173" s="63"/>
    </row>
    <row r="174" spans="1:23">
      <c r="A174" s="19" t="s">
        <v>335</v>
      </c>
      <c r="B174" s="20" t="s">
        <v>336</v>
      </c>
      <c r="C174" s="17">
        <v>38.5</v>
      </c>
      <c r="D174" s="16">
        <v>5194.0664240867573</v>
      </c>
      <c r="E174" s="17">
        <v>6.1099999999999852</v>
      </c>
      <c r="F174" s="16">
        <v>6441.6370123647448</v>
      </c>
      <c r="G174" s="17">
        <v>1</v>
      </c>
      <c r="H174" s="16">
        <v>6524.6071171354179</v>
      </c>
      <c r="I174" s="17">
        <v>0</v>
      </c>
      <c r="J174" s="16">
        <v>0</v>
      </c>
      <c r="K174" s="17">
        <v>383.06666666666666</v>
      </c>
      <c r="L174" s="16">
        <v>31214.13496054216</v>
      </c>
      <c r="M174" s="61">
        <v>49370</v>
      </c>
      <c r="N174" s="21">
        <v>2</v>
      </c>
      <c r="O174" s="71">
        <v>24690</v>
      </c>
      <c r="P174" s="75"/>
      <c r="Q174" s="67"/>
      <c r="R174" s="80">
        <v>2</v>
      </c>
      <c r="S174" s="67">
        <v>24685</v>
      </c>
      <c r="U174" s="63"/>
      <c r="V174" s="63"/>
      <c r="W174" s="63"/>
    </row>
    <row r="175" spans="1:23">
      <c r="A175" s="19" t="s">
        <v>337</v>
      </c>
      <c r="B175" s="20" t="s">
        <v>338</v>
      </c>
      <c r="C175" s="17">
        <v>48.399999999999864</v>
      </c>
      <c r="D175" s="16">
        <v>6529.683504566191</v>
      </c>
      <c r="E175" s="17">
        <v>2.2800000000000011</v>
      </c>
      <c r="F175" s="16">
        <v>2403.7532550231849</v>
      </c>
      <c r="G175" s="17">
        <v>1.0300000000000011</v>
      </c>
      <c r="H175" s="16">
        <v>6720.3453306494876</v>
      </c>
      <c r="I175" s="17">
        <v>0</v>
      </c>
      <c r="J175" s="16">
        <v>0</v>
      </c>
      <c r="K175" s="17">
        <v>234.98333333333332</v>
      </c>
      <c r="L175" s="16">
        <v>19147.58478979655</v>
      </c>
      <c r="M175" s="61">
        <v>34800</v>
      </c>
      <c r="N175" s="21">
        <v>1</v>
      </c>
      <c r="O175" s="71">
        <v>34800</v>
      </c>
      <c r="P175" s="75"/>
      <c r="Q175" s="67">
        <v>34800</v>
      </c>
      <c r="R175" s="80">
        <v>1</v>
      </c>
      <c r="S175" s="67"/>
      <c r="U175" s="63"/>
      <c r="V175" s="63"/>
      <c r="W175" s="63"/>
    </row>
    <row r="176" spans="1:23">
      <c r="A176" s="19" t="s">
        <v>339</v>
      </c>
      <c r="B176" s="20" t="s">
        <v>340</v>
      </c>
      <c r="C176" s="17">
        <v>12.300000000000182</v>
      </c>
      <c r="D176" s="16">
        <v>1659.403039383586</v>
      </c>
      <c r="E176" s="17">
        <v>2.3100000000000023</v>
      </c>
      <c r="F176" s="16">
        <v>2435.3815873261228</v>
      </c>
      <c r="G176" s="17">
        <v>0.90999999999999659</v>
      </c>
      <c r="H176" s="16">
        <v>5937.3924765932079</v>
      </c>
      <c r="I176" s="17">
        <v>0</v>
      </c>
      <c r="J176" s="16">
        <v>0</v>
      </c>
      <c r="K176" s="17">
        <v>233.08333333333334</v>
      </c>
      <c r="L176" s="16">
        <v>18992.763549564137</v>
      </c>
      <c r="M176" s="61">
        <v>29020</v>
      </c>
      <c r="N176" s="21">
        <v>1</v>
      </c>
      <c r="O176" s="71">
        <v>29020</v>
      </c>
      <c r="P176" s="75"/>
      <c r="Q176" s="67">
        <v>29020</v>
      </c>
      <c r="R176" s="80">
        <v>1</v>
      </c>
      <c r="S176" s="67"/>
      <c r="U176" s="63"/>
      <c r="V176" s="63"/>
      <c r="W176" s="63"/>
    </row>
    <row r="177" spans="1:23">
      <c r="A177" s="19" t="s">
        <v>341</v>
      </c>
      <c r="B177" s="20" t="s">
        <v>342</v>
      </c>
      <c r="C177" s="17">
        <v>43</v>
      </c>
      <c r="D177" s="16">
        <v>5801.1650970319633</v>
      </c>
      <c r="E177" s="17">
        <v>7.5999999999999943</v>
      </c>
      <c r="F177" s="16">
        <v>8012.5108500772731</v>
      </c>
      <c r="G177" s="17">
        <v>3.8300000000000054</v>
      </c>
      <c r="H177" s="16">
        <v>24989.245258628685</v>
      </c>
      <c r="I177" s="17">
        <v>0</v>
      </c>
      <c r="J177" s="16">
        <v>0</v>
      </c>
      <c r="K177" s="17">
        <v>213</v>
      </c>
      <c r="L177" s="16">
        <v>17356.275878686425</v>
      </c>
      <c r="M177" s="61">
        <v>56160</v>
      </c>
      <c r="N177" s="21">
        <v>1</v>
      </c>
      <c r="O177" s="71">
        <v>56160</v>
      </c>
      <c r="P177" s="75"/>
      <c r="Q177" s="67">
        <v>56160</v>
      </c>
      <c r="R177" s="80">
        <v>1</v>
      </c>
      <c r="S177" s="67"/>
      <c r="U177" s="63"/>
      <c r="V177" s="63"/>
      <c r="W177" s="63"/>
    </row>
    <row r="178" spans="1:23">
      <c r="A178" s="19" t="s">
        <v>343</v>
      </c>
      <c r="B178" s="20" t="s">
        <v>344</v>
      </c>
      <c r="C178" s="17">
        <v>23.100000000000023</v>
      </c>
      <c r="D178" s="16">
        <v>3116.4398544520577</v>
      </c>
      <c r="E178" s="17">
        <v>1.6000000000000085</v>
      </c>
      <c r="F178" s="16">
        <v>1686.8443894899626</v>
      </c>
      <c r="G178" s="17">
        <v>0.30000000000000071</v>
      </c>
      <c r="H178" s="16">
        <v>1957.38213514063</v>
      </c>
      <c r="I178" s="17">
        <v>0</v>
      </c>
      <c r="J178" s="16">
        <v>0</v>
      </c>
      <c r="K178" s="17">
        <v>261.5</v>
      </c>
      <c r="L178" s="16">
        <v>21308.291747776999</v>
      </c>
      <c r="M178" s="61">
        <v>28070</v>
      </c>
      <c r="N178" s="21">
        <v>1</v>
      </c>
      <c r="O178" s="71">
        <v>28070</v>
      </c>
      <c r="P178" s="75"/>
      <c r="Q178" s="67">
        <v>28070</v>
      </c>
      <c r="R178" s="80">
        <v>1</v>
      </c>
      <c r="S178" s="67"/>
      <c r="U178" s="63"/>
      <c r="V178" s="63"/>
      <c r="W178" s="63"/>
    </row>
    <row r="179" spans="1:23">
      <c r="A179" s="19" t="s">
        <v>345</v>
      </c>
      <c r="B179" s="20" t="s">
        <v>346</v>
      </c>
      <c r="C179" s="17">
        <v>13.599999999999909</v>
      </c>
      <c r="D179" s="16">
        <v>1834.7871004566086</v>
      </c>
      <c r="E179" s="17">
        <v>3.0100000000000193</v>
      </c>
      <c r="F179" s="16">
        <v>3173.3760077279958</v>
      </c>
      <c r="G179" s="17">
        <v>0.64999999999999858</v>
      </c>
      <c r="H179" s="16">
        <v>4240.9946261380128</v>
      </c>
      <c r="I179" s="17">
        <v>0</v>
      </c>
      <c r="J179" s="16">
        <v>0</v>
      </c>
      <c r="K179" s="17">
        <v>43.083333333333336</v>
      </c>
      <c r="L179" s="16">
        <v>3510.6395263227241</v>
      </c>
      <c r="M179" s="61">
        <v>12760</v>
      </c>
      <c r="N179" s="21">
        <v>1</v>
      </c>
      <c r="O179" s="71">
        <v>12760</v>
      </c>
      <c r="P179" s="75"/>
      <c r="Q179" s="67">
        <v>12760</v>
      </c>
      <c r="R179" s="80">
        <v>1</v>
      </c>
      <c r="S179" s="67"/>
      <c r="U179" s="63"/>
      <c r="V179" s="63"/>
      <c r="W179" s="63"/>
    </row>
    <row r="180" spans="1:23">
      <c r="A180" s="19" t="s">
        <v>347</v>
      </c>
      <c r="B180" s="20" t="s">
        <v>348</v>
      </c>
      <c r="C180" s="17">
        <v>19.400000000000091</v>
      </c>
      <c r="D180" s="16">
        <v>2617.2698344748978</v>
      </c>
      <c r="E180" s="17">
        <v>2.6200000000000045</v>
      </c>
      <c r="F180" s="16">
        <v>2762.2076877898039</v>
      </c>
      <c r="G180" s="17">
        <v>0.32000000000000739</v>
      </c>
      <c r="H180" s="16">
        <v>2087.8742774833818</v>
      </c>
      <c r="I180" s="17">
        <v>0</v>
      </c>
      <c r="J180" s="16">
        <v>0</v>
      </c>
      <c r="K180" s="17">
        <v>165.5</v>
      </c>
      <c r="L180" s="16">
        <v>13485.744872876074</v>
      </c>
      <c r="M180" s="61">
        <v>20950</v>
      </c>
      <c r="N180" s="21">
        <v>2</v>
      </c>
      <c r="O180" s="71">
        <v>10480</v>
      </c>
      <c r="P180" s="75"/>
      <c r="Q180" s="67"/>
      <c r="R180" s="80">
        <v>2</v>
      </c>
      <c r="S180" s="67">
        <v>10475</v>
      </c>
      <c r="U180" s="63"/>
      <c r="V180" s="63"/>
      <c r="W180" s="63"/>
    </row>
    <row r="181" spans="1:23">
      <c r="A181" s="19" t="s">
        <v>349</v>
      </c>
      <c r="B181" s="20" t="s">
        <v>350</v>
      </c>
      <c r="C181" s="17">
        <v>35.5</v>
      </c>
      <c r="D181" s="16">
        <v>4789.3339754566205</v>
      </c>
      <c r="E181" s="17">
        <v>2.5999999999999943</v>
      </c>
      <c r="F181" s="16">
        <v>2741.1221329211685</v>
      </c>
      <c r="G181" s="17">
        <v>0.21999999999999886</v>
      </c>
      <c r="H181" s="16">
        <v>1435.4135657697846</v>
      </c>
      <c r="I181" s="17">
        <v>0</v>
      </c>
      <c r="J181" s="16">
        <v>0</v>
      </c>
      <c r="K181" s="17">
        <v>185.1</v>
      </c>
      <c r="L181" s="16">
        <v>15082.848193168345</v>
      </c>
      <c r="M181" s="61">
        <v>24050</v>
      </c>
      <c r="N181" s="21">
        <v>2</v>
      </c>
      <c r="O181" s="71">
        <v>12030</v>
      </c>
      <c r="P181" s="75"/>
      <c r="Q181" s="67"/>
      <c r="R181" s="80">
        <v>2</v>
      </c>
      <c r="S181" s="67">
        <v>12025</v>
      </c>
      <c r="U181" s="63"/>
      <c r="V181" s="63"/>
      <c r="W181" s="63"/>
    </row>
    <row r="182" spans="1:23">
      <c r="A182" s="19" t="s">
        <v>351</v>
      </c>
      <c r="B182" s="20" t="s">
        <v>352</v>
      </c>
      <c r="C182" s="17">
        <v>25.400000000000091</v>
      </c>
      <c r="D182" s="16">
        <v>3426.7347317351719</v>
      </c>
      <c r="E182" s="17">
        <v>5.3999999999999773</v>
      </c>
      <c r="F182" s="16">
        <v>5693.0998145285694</v>
      </c>
      <c r="G182" s="17">
        <v>1.6599999999999966</v>
      </c>
      <c r="H182" s="16">
        <v>10830.847814444771</v>
      </c>
      <c r="I182" s="17">
        <v>0</v>
      </c>
      <c r="J182" s="16">
        <v>0</v>
      </c>
      <c r="K182" s="17">
        <v>234.03333333333333</v>
      </c>
      <c r="L182" s="16">
        <v>19070.174169680344</v>
      </c>
      <c r="M182" s="61">
        <v>39020</v>
      </c>
      <c r="N182" s="21">
        <v>2</v>
      </c>
      <c r="O182" s="71">
        <v>19510</v>
      </c>
      <c r="P182" s="75"/>
      <c r="Q182" s="67"/>
      <c r="R182" s="80">
        <v>2</v>
      </c>
      <c r="S182" s="67">
        <v>19510</v>
      </c>
      <c r="U182" s="63"/>
      <c r="V182" s="63"/>
      <c r="W182" s="63"/>
    </row>
    <row r="183" spans="1:23">
      <c r="A183" s="19" t="s">
        <v>353</v>
      </c>
      <c r="B183" s="20" t="s">
        <v>354</v>
      </c>
      <c r="C183" s="17">
        <v>24.400000000000091</v>
      </c>
      <c r="D183" s="16">
        <v>3291.8239155251263</v>
      </c>
      <c r="E183" s="17">
        <v>2.9900000000000091</v>
      </c>
      <c r="F183" s="16">
        <v>3152.2904528593604</v>
      </c>
      <c r="G183" s="17">
        <v>0.98999999999999488</v>
      </c>
      <c r="H183" s="16">
        <v>6459.3610459640304</v>
      </c>
      <c r="I183" s="17">
        <v>0</v>
      </c>
      <c r="J183" s="16">
        <v>0</v>
      </c>
      <c r="K183" s="17">
        <v>146.69999999999999</v>
      </c>
      <c r="L183" s="16">
        <v>11953.829443207975</v>
      </c>
      <c r="M183" s="61">
        <v>24860</v>
      </c>
      <c r="N183" s="21">
        <v>2</v>
      </c>
      <c r="O183" s="71">
        <v>12430</v>
      </c>
      <c r="P183" s="75"/>
      <c r="Q183" s="67"/>
      <c r="R183" s="80">
        <v>2</v>
      </c>
      <c r="S183" s="67">
        <v>12430</v>
      </c>
      <c r="U183" s="63"/>
      <c r="V183" s="63"/>
      <c r="W183" s="63"/>
    </row>
    <row r="184" spans="1:23">
      <c r="A184" s="19" t="s">
        <v>355</v>
      </c>
      <c r="B184" s="20" t="s">
        <v>356</v>
      </c>
      <c r="C184" s="17">
        <v>36.599999999999909</v>
      </c>
      <c r="D184" s="16">
        <v>4937.7358732876583</v>
      </c>
      <c r="E184" s="17">
        <v>4.7199999999999989</v>
      </c>
      <c r="F184" s="16">
        <v>4976.1909489953623</v>
      </c>
      <c r="G184" s="17">
        <v>2.3599999999999994</v>
      </c>
      <c r="H184" s="16">
        <v>15398.072796439583</v>
      </c>
      <c r="I184" s="17">
        <v>0</v>
      </c>
      <c r="J184" s="16">
        <v>0</v>
      </c>
      <c r="K184" s="17">
        <v>445.5</v>
      </c>
      <c r="L184" s="16">
        <v>36301.5065913371</v>
      </c>
      <c r="M184" s="61">
        <v>61610</v>
      </c>
      <c r="N184" s="21">
        <v>2</v>
      </c>
      <c r="O184" s="71">
        <v>30810</v>
      </c>
      <c r="P184" s="75"/>
      <c r="Q184" s="67"/>
      <c r="R184" s="80">
        <v>2</v>
      </c>
      <c r="S184" s="67">
        <v>30805</v>
      </c>
      <c r="U184" s="63"/>
      <c r="V184" s="63"/>
      <c r="W184" s="63"/>
    </row>
    <row r="185" spans="1:23">
      <c r="A185" s="19" t="s">
        <v>357</v>
      </c>
      <c r="B185" s="20" t="s">
        <v>358</v>
      </c>
      <c r="C185" s="17">
        <v>37.400000000000091</v>
      </c>
      <c r="D185" s="16">
        <v>5045.6645262557195</v>
      </c>
      <c r="E185" s="17">
        <v>5.1100000000000136</v>
      </c>
      <c r="F185" s="16">
        <v>5387.3592689335537</v>
      </c>
      <c r="G185" s="17">
        <v>1.8700000000000045</v>
      </c>
      <c r="H185" s="16">
        <v>12201.015309043261</v>
      </c>
      <c r="I185" s="17">
        <v>0</v>
      </c>
      <c r="J185" s="16">
        <v>0</v>
      </c>
      <c r="K185" s="17">
        <v>154.15</v>
      </c>
      <c r="L185" s="16">
        <v>12560.8916746456</v>
      </c>
      <c r="M185" s="61">
        <v>35190</v>
      </c>
      <c r="N185" s="21">
        <v>2</v>
      </c>
      <c r="O185" s="71">
        <v>17600</v>
      </c>
      <c r="P185" s="75"/>
      <c r="Q185" s="67"/>
      <c r="R185" s="80">
        <v>2</v>
      </c>
      <c r="S185" s="67">
        <v>17595</v>
      </c>
      <c r="U185" s="63"/>
      <c r="V185" s="63"/>
      <c r="W185" s="63"/>
    </row>
    <row r="186" spans="1:23">
      <c r="A186" s="19" t="s">
        <v>359</v>
      </c>
      <c r="B186" s="20" t="s">
        <v>360</v>
      </c>
      <c r="C186" s="17">
        <v>42.099999999999909</v>
      </c>
      <c r="D186" s="16">
        <v>5679.7453624429099</v>
      </c>
      <c r="E186" s="17">
        <v>3.8300000000000125</v>
      </c>
      <c r="F186" s="16">
        <v>4037.8837573415899</v>
      </c>
      <c r="G186" s="17">
        <v>1.1300000000000026</v>
      </c>
      <c r="H186" s="16">
        <v>7372.8060423630386</v>
      </c>
      <c r="I186" s="17">
        <v>0</v>
      </c>
      <c r="J186" s="16">
        <v>0</v>
      </c>
      <c r="K186" s="17">
        <v>342.68333333333334</v>
      </c>
      <c r="L186" s="16">
        <v>27923.504565076026</v>
      </c>
      <c r="M186" s="61">
        <v>45010</v>
      </c>
      <c r="N186" s="21">
        <v>2</v>
      </c>
      <c r="O186" s="71">
        <v>22510</v>
      </c>
      <c r="P186" s="75"/>
      <c r="Q186" s="67"/>
      <c r="R186" s="80">
        <v>2</v>
      </c>
      <c r="S186" s="67">
        <v>22505</v>
      </c>
      <c r="U186" s="63"/>
      <c r="V186" s="63"/>
      <c r="W186" s="63"/>
    </row>
    <row r="187" spans="1:23">
      <c r="A187" s="19" t="s">
        <v>361</v>
      </c>
      <c r="B187" s="20" t="s">
        <v>362</v>
      </c>
      <c r="C187" s="17">
        <v>34.200000000000045</v>
      </c>
      <c r="D187" s="16">
        <v>4613.9499143835674</v>
      </c>
      <c r="E187" s="17">
        <v>6.839999999999975</v>
      </c>
      <c r="F187" s="16">
        <v>7211.2597650695252</v>
      </c>
      <c r="G187" s="17">
        <v>2.4599999999999937</v>
      </c>
      <c r="H187" s="16">
        <v>16050.533508153087</v>
      </c>
      <c r="I187" s="17">
        <v>0</v>
      </c>
      <c r="J187" s="16">
        <v>0</v>
      </c>
      <c r="K187" s="17">
        <v>60.93333333333333</v>
      </c>
      <c r="L187" s="16">
        <v>4965.1443358746146</v>
      </c>
      <c r="M187" s="61">
        <v>32840</v>
      </c>
      <c r="N187" s="21">
        <v>2</v>
      </c>
      <c r="O187" s="71">
        <v>16420</v>
      </c>
      <c r="P187" s="75"/>
      <c r="Q187" s="67"/>
      <c r="R187" s="80">
        <v>2</v>
      </c>
      <c r="S187" s="67">
        <v>16420</v>
      </c>
      <c r="U187" s="63"/>
      <c r="V187" s="63"/>
      <c r="W187" s="63"/>
    </row>
    <row r="188" spans="1:23">
      <c r="A188" s="19" t="s">
        <v>363</v>
      </c>
      <c r="B188" s="20" t="s">
        <v>364</v>
      </c>
      <c r="C188" s="17">
        <v>17.600000000000136</v>
      </c>
      <c r="D188" s="16">
        <v>2374.4303652968219</v>
      </c>
      <c r="E188" s="17">
        <v>4.5099999999999909</v>
      </c>
      <c r="F188" s="16">
        <v>4754.7926228747974</v>
      </c>
      <c r="G188" s="17">
        <v>1.5999999999999943</v>
      </c>
      <c r="H188" s="16">
        <v>10439.371387416631</v>
      </c>
      <c r="I188" s="17">
        <v>0</v>
      </c>
      <c r="J188" s="16">
        <v>0</v>
      </c>
      <c r="K188" s="17">
        <v>131.68333333333334</v>
      </c>
      <c r="L188" s="16">
        <v>10730.198412950036</v>
      </c>
      <c r="M188" s="61">
        <v>28300</v>
      </c>
      <c r="N188" s="21">
        <v>2</v>
      </c>
      <c r="O188" s="71">
        <v>14150</v>
      </c>
      <c r="P188" s="75"/>
      <c r="Q188" s="67"/>
      <c r="R188" s="80">
        <v>2</v>
      </c>
      <c r="S188" s="67">
        <v>14150</v>
      </c>
      <c r="U188" s="63"/>
      <c r="V188" s="63"/>
      <c r="W188" s="63"/>
    </row>
    <row r="189" spans="1:23">
      <c r="A189" s="19" t="s">
        <v>365</v>
      </c>
      <c r="B189" s="20" t="s">
        <v>366</v>
      </c>
      <c r="C189" s="17">
        <v>21.799999999999955</v>
      </c>
      <c r="D189" s="16">
        <v>2941.0557933789892</v>
      </c>
      <c r="E189" s="17">
        <v>2.5400000000000205</v>
      </c>
      <c r="F189" s="16">
        <v>2677.8654683153227</v>
      </c>
      <c r="G189" s="17">
        <v>0.87999999999999545</v>
      </c>
      <c r="H189" s="16">
        <v>5741.6542630791382</v>
      </c>
      <c r="I189" s="17">
        <v>0</v>
      </c>
      <c r="J189" s="16">
        <v>0</v>
      </c>
      <c r="K189" s="17">
        <v>96.38333333333334</v>
      </c>
      <c r="L189" s="16">
        <v>7853.7827391583423</v>
      </c>
      <c r="M189" s="61">
        <v>19210</v>
      </c>
      <c r="N189" s="21">
        <v>2</v>
      </c>
      <c r="O189" s="71">
        <v>9610</v>
      </c>
      <c r="P189" s="75"/>
      <c r="Q189" s="67"/>
      <c r="R189" s="80">
        <v>2</v>
      </c>
      <c r="S189" s="67">
        <v>9605</v>
      </c>
      <c r="U189" s="63"/>
      <c r="V189" s="63"/>
      <c r="W189" s="63"/>
    </row>
    <row r="190" spans="1:23">
      <c r="A190" s="19" t="s">
        <v>367</v>
      </c>
      <c r="B190" s="20" t="s">
        <v>368</v>
      </c>
      <c r="C190" s="17">
        <v>38.200000000000045</v>
      </c>
      <c r="D190" s="16">
        <v>5153.5931792237498</v>
      </c>
      <c r="E190" s="17">
        <v>4.7400000000000091</v>
      </c>
      <c r="F190" s="16">
        <v>4997.2765038639973</v>
      </c>
      <c r="G190" s="17">
        <v>1.2999999999999972</v>
      </c>
      <c r="H190" s="16">
        <v>8481.9892522760256</v>
      </c>
      <c r="I190" s="17">
        <v>0</v>
      </c>
      <c r="J190" s="16">
        <v>0</v>
      </c>
      <c r="K190" s="17">
        <v>335.48333333333335</v>
      </c>
      <c r="L190" s="16">
        <v>27336.813549458457</v>
      </c>
      <c r="M190" s="61">
        <v>45970</v>
      </c>
      <c r="N190" s="21">
        <v>2</v>
      </c>
      <c r="O190" s="71">
        <v>22990</v>
      </c>
      <c r="P190" s="75"/>
      <c r="Q190" s="67"/>
      <c r="R190" s="80">
        <v>2</v>
      </c>
      <c r="S190" s="67">
        <v>22985</v>
      </c>
      <c r="U190" s="63"/>
      <c r="V190" s="63"/>
      <c r="W190" s="63"/>
    </row>
    <row r="191" spans="1:23">
      <c r="A191" s="19" t="s">
        <v>369</v>
      </c>
      <c r="B191" s="20" t="s">
        <v>370</v>
      </c>
      <c r="C191" s="17">
        <v>41.900000000000091</v>
      </c>
      <c r="D191" s="16">
        <v>5652.7631992009256</v>
      </c>
      <c r="E191" s="17">
        <v>4.6800000000000068</v>
      </c>
      <c r="F191" s="16">
        <v>4934.0198392581215</v>
      </c>
      <c r="G191" s="17">
        <v>1.3100000000000023</v>
      </c>
      <c r="H191" s="16">
        <v>8547.2353234474122</v>
      </c>
      <c r="I191" s="17">
        <v>0</v>
      </c>
      <c r="J191" s="16">
        <v>0</v>
      </c>
      <c r="K191" s="17">
        <v>88.9</v>
      </c>
      <c r="L191" s="16">
        <v>7244.0043456113772</v>
      </c>
      <c r="M191" s="61">
        <v>26380</v>
      </c>
      <c r="N191" s="21">
        <v>2</v>
      </c>
      <c r="O191" s="71">
        <v>13190</v>
      </c>
      <c r="P191" s="75"/>
      <c r="Q191" s="67"/>
      <c r="R191" s="80">
        <v>2</v>
      </c>
      <c r="S191" s="67">
        <v>13190</v>
      </c>
      <c r="U191" s="63"/>
      <c r="V191" s="63"/>
      <c r="W191" s="63"/>
    </row>
    <row r="192" spans="1:23">
      <c r="A192" s="19" t="s">
        <v>371</v>
      </c>
      <c r="B192" s="20" t="s">
        <v>372</v>
      </c>
      <c r="C192" s="17">
        <v>73.799999999999955</v>
      </c>
      <c r="D192" s="16">
        <v>9956.4182363013624</v>
      </c>
      <c r="E192" s="17">
        <v>4.5300000000000011</v>
      </c>
      <c r="F192" s="16">
        <v>4775.8781777434324</v>
      </c>
      <c r="G192" s="17">
        <v>1.6400000000000006</v>
      </c>
      <c r="H192" s="16">
        <v>10700.355672102089</v>
      </c>
      <c r="I192" s="17">
        <v>0</v>
      </c>
      <c r="J192" s="16">
        <v>0</v>
      </c>
      <c r="K192" s="17">
        <v>168.6</v>
      </c>
      <c r="L192" s="16">
        <v>13738.347949044748</v>
      </c>
      <c r="M192" s="61">
        <v>39170</v>
      </c>
      <c r="N192" s="21">
        <v>2</v>
      </c>
      <c r="O192" s="71">
        <v>19590</v>
      </c>
      <c r="P192" s="75"/>
      <c r="Q192" s="67"/>
      <c r="R192" s="80">
        <v>2</v>
      </c>
      <c r="S192" s="67">
        <v>19585</v>
      </c>
      <c r="U192" s="63"/>
      <c r="V192" s="63"/>
      <c r="W192" s="63"/>
    </row>
    <row r="193" spans="1:23">
      <c r="A193" s="19" t="s">
        <v>373</v>
      </c>
      <c r="B193" s="20" t="s">
        <v>374</v>
      </c>
      <c r="C193" s="17">
        <v>41.799999999999955</v>
      </c>
      <c r="D193" s="16">
        <v>5639.2721175799024</v>
      </c>
      <c r="E193" s="17">
        <v>8.4700000000000273</v>
      </c>
      <c r="F193" s="16">
        <v>8929.732486862471</v>
      </c>
      <c r="G193" s="17">
        <v>2.4899999999999949</v>
      </c>
      <c r="H193" s="16">
        <v>16246.271721667157</v>
      </c>
      <c r="I193" s="17">
        <v>0</v>
      </c>
      <c r="J193" s="16">
        <v>0</v>
      </c>
      <c r="K193" s="17">
        <v>263.53333333333336</v>
      </c>
      <c r="L193" s="16">
        <v>21473.977636446776</v>
      </c>
      <c r="M193" s="61">
        <v>52290</v>
      </c>
      <c r="N193" s="21">
        <v>2</v>
      </c>
      <c r="O193" s="71">
        <v>26150</v>
      </c>
      <c r="P193" s="75"/>
      <c r="Q193" s="67"/>
      <c r="R193" s="80">
        <v>2</v>
      </c>
      <c r="S193" s="67">
        <v>26145</v>
      </c>
      <c r="U193" s="63"/>
      <c r="V193" s="63"/>
      <c r="W193" s="63"/>
    </row>
    <row r="194" spans="1:23">
      <c r="A194" s="19" t="s">
        <v>375</v>
      </c>
      <c r="B194" s="20" t="s">
        <v>376</v>
      </c>
      <c r="C194" s="17">
        <v>53.5</v>
      </c>
      <c r="D194" s="16">
        <v>7217.7286672374421</v>
      </c>
      <c r="E194" s="17">
        <v>3.6599999999999966</v>
      </c>
      <c r="F194" s="16">
        <v>3858.6565409582654</v>
      </c>
      <c r="G194" s="17">
        <v>1.4699999999999989</v>
      </c>
      <c r="H194" s="16">
        <v>9591.1724621890571</v>
      </c>
      <c r="I194" s="17">
        <v>0</v>
      </c>
      <c r="J194" s="16">
        <v>0</v>
      </c>
      <c r="K194" s="17">
        <v>280.88333333333333</v>
      </c>
      <c r="L194" s="16">
        <v>22887.740014358555</v>
      </c>
      <c r="M194" s="61">
        <v>43560</v>
      </c>
      <c r="N194" s="21">
        <v>2</v>
      </c>
      <c r="O194" s="71">
        <v>21780</v>
      </c>
      <c r="P194" s="75"/>
      <c r="Q194" s="67"/>
      <c r="R194" s="80">
        <v>2</v>
      </c>
      <c r="S194" s="67">
        <v>21780</v>
      </c>
      <c r="U194" s="63"/>
      <c r="V194" s="63"/>
      <c r="W194" s="63"/>
    </row>
    <row r="195" spans="1:23">
      <c r="A195" s="19" t="s">
        <v>377</v>
      </c>
      <c r="B195" s="20" t="s">
        <v>378</v>
      </c>
      <c r="C195" s="17">
        <v>28.099999999999909</v>
      </c>
      <c r="D195" s="16">
        <v>3790.9939355022707</v>
      </c>
      <c r="E195" s="17">
        <v>2.960000000000008</v>
      </c>
      <c r="F195" s="16">
        <v>3120.6621205564225</v>
      </c>
      <c r="G195" s="17">
        <v>1.1800000000000068</v>
      </c>
      <c r="H195" s="16">
        <v>7699.0363982198378</v>
      </c>
      <c r="I195" s="17">
        <v>0</v>
      </c>
      <c r="J195" s="16">
        <v>0</v>
      </c>
      <c r="K195" s="17">
        <v>135.55000000000001</v>
      </c>
      <c r="L195" s="16">
        <v>11045.273217633547</v>
      </c>
      <c r="M195" s="61">
        <v>25660</v>
      </c>
      <c r="N195" s="21">
        <v>2</v>
      </c>
      <c r="O195" s="71">
        <v>12830</v>
      </c>
      <c r="P195" s="75"/>
      <c r="Q195" s="67"/>
      <c r="R195" s="80">
        <v>2</v>
      </c>
      <c r="S195" s="67">
        <v>12830</v>
      </c>
      <c r="U195" s="63"/>
      <c r="V195" s="63"/>
      <c r="W195" s="63"/>
    </row>
    <row r="196" spans="1:23">
      <c r="A196" s="19" t="s">
        <v>379</v>
      </c>
      <c r="B196" s="20" t="s">
        <v>380</v>
      </c>
      <c r="C196" s="17">
        <v>13</v>
      </c>
      <c r="D196" s="16">
        <v>1753.8406107305934</v>
      </c>
      <c r="E196" s="17">
        <v>1.730000000000004</v>
      </c>
      <c r="F196" s="16">
        <v>1823.9004961360165</v>
      </c>
      <c r="G196" s="17">
        <v>0.32999999999999829</v>
      </c>
      <c r="H196" s="16">
        <v>2153.1203486546769</v>
      </c>
      <c r="I196" s="17">
        <v>0</v>
      </c>
      <c r="J196" s="16">
        <v>0</v>
      </c>
      <c r="K196" s="17">
        <v>45.05</v>
      </c>
      <c r="L196" s="16">
        <v>3670.893090773819</v>
      </c>
      <c r="M196" s="61">
        <v>9400</v>
      </c>
      <c r="N196" s="21">
        <v>1</v>
      </c>
      <c r="O196" s="71">
        <v>9400</v>
      </c>
      <c r="P196" s="75"/>
      <c r="Q196" s="67">
        <v>9400</v>
      </c>
      <c r="R196" s="80">
        <v>1</v>
      </c>
      <c r="S196" s="67"/>
      <c r="U196" s="63"/>
      <c r="V196" s="63"/>
      <c r="W196" s="63"/>
    </row>
    <row r="197" spans="1:23">
      <c r="A197" s="19" t="s">
        <v>381</v>
      </c>
      <c r="B197" s="20" t="s">
        <v>382</v>
      </c>
      <c r="C197" s="17">
        <v>21.900000000000091</v>
      </c>
      <c r="D197" s="16">
        <v>2954.5468750000123</v>
      </c>
      <c r="E197" s="17">
        <v>1.710000000000008</v>
      </c>
      <c r="F197" s="16">
        <v>1802.8149412673963</v>
      </c>
      <c r="G197" s="17">
        <v>0.34999999999999432</v>
      </c>
      <c r="H197" s="16">
        <v>2283.6124909973591</v>
      </c>
      <c r="I197" s="17">
        <v>0</v>
      </c>
      <c r="J197" s="16">
        <v>0</v>
      </c>
      <c r="K197" s="17">
        <v>131.25</v>
      </c>
      <c r="L197" s="16">
        <v>10694.888305528608</v>
      </c>
      <c r="M197" s="61">
        <v>17740</v>
      </c>
      <c r="N197" s="21">
        <v>1</v>
      </c>
      <c r="O197" s="71">
        <v>17740</v>
      </c>
      <c r="P197" s="75"/>
      <c r="Q197" s="67">
        <v>17740</v>
      </c>
      <c r="R197" s="80">
        <v>1</v>
      </c>
      <c r="S197" s="67"/>
      <c r="U197" s="63"/>
      <c r="V197" s="63"/>
      <c r="W197" s="63"/>
    </row>
    <row r="198" spans="1:23">
      <c r="A198" s="19" t="s">
        <v>383</v>
      </c>
      <c r="B198" s="20" t="s">
        <v>384</v>
      </c>
      <c r="C198" s="17">
        <v>22.5</v>
      </c>
      <c r="D198" s="16">
        <v>3035.4933647260273</v>
      </c>
      <c r="E198" s="17">
        <v>3.5900000000000034</v>
      </c>
      <c r="F198" s="16">
        <v>3784.8570989180871</v>
      </c>
      <c r="G198" s="17">
        <v>1.3400000000000034</v>
      </c>
      <c r="H198" s="16">
        <v>8742.9735369614828</v>
      </c>
      <c r="I198" s="17">
        <v>0</v>
      </c>
      <c r="J198" s="16">
        <v>0</v>
      </c>
      <c r="K198" s="17">
        <v>130.25</v>
      </c>
      <c r="L198" s="16">
        <v>10613.403442248389</v>
      </c>
      <c r="M198" s="61">
        <v>26180</v>
      </c>
      <c r="N198" s="21">
        <v>1</v>
      </c>
      <c r="O198" s="71">
        <v>26180</v>
      </c>
      <c r="P198" s="75"/>
      <c r="Q198" s="67">
        <v>26180</v>
      </c>
      <c r="R198" s="80">
        <v>1</v>
      </c>
      <c r="S198" s="67"/>
      <c r="U198" s="63"/>
      <c r="V198" s="63"/>
      <c r="W198" s="63"/>
    </row>
    <row r="199" spans="1:23">
      <c r="A199" s="19" t="s">
        <v>385</v>
      </c>
      <c r="B199" s="20" t="s">
        <v>386</v>
      </c>
      <c r="C199" s="17">
        <v>16.100000000000136</v>
      </c>
      <c r="D199" s="16">
        <v>2172.0641409817536</v>
      </c>
      <c r="E199" s="17">
        <v>3.1299999999999955</v>
      </c>
      <c r="F199" s="16">
        <v>3299.8893369397169</v>
      </c>
      <c r="G199" s="17">
        <v>0.85999999999999943</v>
      </c>
      <c r="H199" s="16">
        <v>5611.162120736456</v>
      </c>
      <c r="I199" s="17">
        <v>0</v>
      </c>
      <c r="J199" s="16">
        <v>0</v>
      </c>
      <c r="K199" s="17">
        <v>246.15</v>
      </c>
      <c r="L199" s="16">
        <v>20057.499096425654</v>
      </c>
      <c r="M199" s="61">
        <v>31140</v>
      </c>
      <c r="N199" s="21">
        <v>1</v>
      </c>
      <c r="O199" s="71">
        <v>31140</v>
      </c>
      <c r="P199" s="75"/>
      <c r="Q199" s="67">
        <v>31140</v>
      </c>
      <c r="R199" s="80">
        <v>1</v>
      </c>
      <c r="S199" s="67"/>
      <c r="U199" s="63"/>
      <c r="V199" s="63"/>
      <c r="W199" s="63"/>
    </row>
    <row r="200" spans="1:23">
      <c r="A200" s="19" t="s">
        <v>387</v>
      </c>
      <c r="B200" s="20" t="s">
        <v>388</v>
      </c>
      <c r="C200" s="17">
        <v>46.700000000000045</v>
      </c>
      <c r="D200" s="16">
        <v>6300.3351170091382</v>
      </c>
      <c r="E200" s="17">
        <v>3.1400000000000148</v>
      </c>
      <c r="F200" s="16">
        <v>3310.4321143740499</v>
      </c>
      <c r="G200" s="17">
        <v>0.70000000000000284</v>
      </c>
      <c r="H200" s="16">
        <v>4567.2249819948111</v>
      </c>
      <c r="I200" s="17">
        <v>0</v>
      </c>
      <c r="J200" s="16">
        <v>0</v>
      </c>
      <c r="K200" s="17">
        <v>234.13333333333333</v>
      </c>
      <c r="L200" s="16">
        <v>19078.322656008364</v>
      </c>
      <c r="M200" s="61">
        <v>33260</v>
      </c>
      <c r="N200" s="21">
        <v>1</v>
      </c>
      <c r="O200" s="71">
        <v>33260</v>
      </c>
      <c r="P200" s="75"/>
      <c r="Q200" s="67">
        <v>33260</v>
      </c>
      <c r="R200" s="80">
        <v>1</v>
      </c>
      <c r="S200" s="67"/>
      <c r="U200" s="63"/>
      <c r="V200" s="63"/>
      <c r="W200" s="63"/>
    </row>
    <row r="201" spans="1:23">
      <c r="A201" s="19" t="s">
        <v>389</v>
      </c>
      <c r="B201" s="20" t="s">
        <v>390</v>
      </c>
      <c r="C201" s="17">
        <v>42.599999999999909</v>
      </c>
      <c r="D201" s="16">
        <v>5747.2007705479327</v>
      </c>
      <c r="E201" s="17">
        <v>4.1499999999999773</v>
      </c>
      <c r="F201" s="16">
        <v>4375.2526352395435</v>
      </c>
      <c r="G201" s="17">
        <v>1.3599999999999994</v>
      </c>
      <c r="H201" s="16">
        <v>8873.465679304165</v>
      </c>
      <c r="I201" s="17">
        <v>0</v>
      </c>
      <c r="J201" s="16">
        <v>0</v>
      </c>
      <c r="K201" s="17">
        <v>192.55</v>
      </c>
      <c r="L201" s="16">
        <v>15689.910424605971</v>
      </c>
      <c r="M201" s="61">
        <v>34690</v>
      </c>
      <c r="N201" s="21">
        <v>2</v>
      </c>
      <c r="O201" s="71">
        <v>17350</v>
      </c>
      <c r="P201" s="75"/>
      <c r="Q201" s="67"/>
      <c r="R201" s="80">
        <v>2</v>
      </c>
      <c r="S201" s="67">
        <v>17345</v>
      </c>
      <c r="U201" s="63"/>
      <c r="V201" s="63"/>
      <c r="W201" s="63"/>
    </row>
    <row r="202" spans="1:23">
      <c r="A202" s="19" t="s">
        <v>391</v>
      </c>
      <c r="B202" s="20" t="s">
        <v>392</v>
      </c>
      <c r="C202" s="17">
        <v>27.5</v>
      </c>
      <c r="D202" s="16">
        <v>3710.0474457762552</v>
      </c>
      <c r="E202" s="17">
        <v>4.7699999999999818</v>
      </c>
      <c r="F202" s="16">
        <v>5028.9048361669056</v>
      </c>
      <c r="G202" s="17">
        <v>2.1800000000000068</v>
      </c>
      <c r="H202" s="16">
        <v>14223.643515355256</v>
      </c>
      <c r="I202" s="17">
        <v>0</v>
      </c>
      <c r="J202" s="16">
        <v>0</v>
      </c>
      <c r="K202" s="17">
        <v>47.7</v>
      </c>
      <c r="L202" s="16">
        <v>3886.8279784663973</v>
      </c>
      <c r="M202" s="61">
        <v>26850</v>
      </c>
      <c r="N202" s="21">
        <v>2</v>
      </c>
      <c r="O202" s="71">
        <v>13430</v>
      </c>
      <c r="P202" s="75"/>
      <c r="Q202" s="67"/>
      <c r="R202" s="80">
        <v>2</v>
      </c>
      <c r="S202" s="67">
        <v>13425</v>
      </c>
      <c r="U202" s="63"/>
      <c r="V202" s="63"/>
      <c r="W202" s="63"/>
    </row>
    <row r="203" spans="1:23">
      <c r="A203" s="19" t="s">
        <v>393</v>
      </c>
      <c r="B203" s="20" t="s">
        <v>394</v>
      </c>
      <c r="C203" s="17">
        <v>21.899999999999864</v>
      </c>
      <c r="D203" s="16">
        <v>2954.5468749999814</v>
      </c>
      <c r="E203" s="17">
        <v>4.7099999999999795</v>
      </c>
      <c r="F203" s="16">
        <v>4965.6481715610298</v>
      </c>
      <c r="G203" s="17">
        <v>1</v>
      </c>
      <c r="H203" s="16">
        <v>6524.6071171354179</v>
      </c>
      <c r="I203" s="17">
        <v>0</v>
      </c>
      <c r="J203" s="16">
        <v>0</v>
      </c>
      <c r="K203" s="17">
        <v>312.10000000000002</v>
      </c>
      <c r="L203" s="16">
        <v>25431.42582975603</v>
      </c>
      <c r="M203" s="61">
        <v>39880</v>
      </c>
      <c r="N203" s="21">
        <v>2</v>
      </c>
      <c r="O203" s="71">
        <v>19940</v>
      </c>
      <c r="P203" s="75"/>
      <c r="Q203" s="67"/>
      <c r="R203" s="80">
        <v>2</v>
      </c>
      <c r="S203" s="67">
        <v>19940</v>
      </c>
      <c r="U203" s="63"/>
      <c r="V203" s="63"/>
      <c r="W203" s="63"/>
    </row>
    <row r="204" spans="1:23">
      <c r="A204" s="19" t="s">
        <v>395</v>
      </c>
      <c r="B204" s="20" t="s">
        <v>396</v>
      </c>
      <c r="C204" s="17">
        <v>37.899999999999864</v>
      </c>
      <c r="D204" s="16">
        <v>5113.1199343607123</v>
      </c>
      <c r="E204" s="17">
        <v>3.4399999999999977</v>
      </c>
      <c r="F204" s="16">
        <v>3626.715437403398</v>
      </c>
      <c r="G204" s="17">
        <v>1.029999999999994</v>
      </c>
      <c r="H204" s="16">
        <v>6720.3453306494412</v>
      </c>
      <c r="I204" s="17">
        <v>0</v>
      </c>
      <c r="J204" s="16">
        <v>0</v>
      </c>
      <c r="K204" s="17">
        <v>159.43333333333334</v>
      </c>
      <c r="L204" s="16">
        <v>12991.403368976085</v>
      </c>
      <c r="M204" s="61">
        <v>28450</v>
      </c>
      <c r="N204" s="21">
        <v>2</v>
      </c>
      <c r="O204" s="71">
        <v>14230</v>
      </c>
      <c r="P204" s="75"/>
      <c r="Q204" s="67"/>
      <c r="R204" s="80">
        <v>2</v>
      </c>
      <c r="S204" s="67">
        <v>14225</v>
      </c>
      <c r="U204" s="63"/>
      <c r="V204" s="63"/>
      <c r="W204" s="63"/>
    </row>
    <row r="205" spans="1:23">
      <c r="A205" s="19" t="s">
        <v>397</v>
      </c>
      <c r="B205" s="20" t="s">
        <v>398</v>
      </c>
      <c r="C205" s="17">
        <v>69.899999999999864</v>
      </c>
      <c r="D205" s="16">
        <v>9430.2660530821722</v>
      </c>
      <c r="E205" s="17">
        <v>3.4200000000000159</v>
      </c>
      <c r="F205" s="16">
        <v>3605.6298825347926</v>
      </c>
      <c r="G205" s="17">
        <v>1.1000000000000085</v>
      </c>
      <c r="H205" s="16">
        <v>7177.0678288490153</v>
      </c>
      <c r="I205" s="17">
        <v>0</v>
      </c>
      <c r="J205" s="16">
        <v>0</v>
      </c>
      <c r="K205" s="17">
        <v>106.15</v>
      </c>
      <c r="L205" s="16">
        <v>8649.6182371951381</v>
      </c>
      <c r="M205" s="61">
        <v>28860</v>
      </c>
      <c r="N205" s="21">
        <v>2</v>
      </c>
      <c r="O205" s="71">
        <v>14430</v>
      </c>
      <c r="P205" s="75"/>
      <c r="Q205" s="67"/>
      <c r="R205" s="80">
        <v>2</v>
      </c>
      <c r="S205" s="67">
        <v>14430</v>
      </c>
      <c r="U205" s="63"/>
      <c r="V205" s="63"/>
      <c r="W205" s="63"/>
    </row>
    <row r="206" spans="1:23">
      <c r="A206" s="19" t="s">
        <v>399</v>
      </c>
      <c r="B206" s="20" t="s">
        <v>400</v>
      </c>
      <c r="C206" s="17">
        <v>35</v>
      </c>
      <c r="D206" s="16">
        <v>4721.8785673515977</v>
      </c>
      <c r="E206" s="17">
        <v>6.6500000000000341</v>
      </c>
      <c r="F206" s="16">
        <v>7010.9469938176553</v>
      </c>
      <c r="G206" s="17">
        <v>2.980000000000004</v>
      </c>
      <c r="H206" s="16">
        <v>19443.32920906357</v>
      </c>
      <c r="I206" s="17">
        <v>0</v>
      </c>
      <c r="J206" s="16">
        <v>0</v>
      </c>
      <c r="K206" s="17">
        <v>281.26666666666665</v>
      </c>
      <c r="L206" s="16">
        <v>22918.975878615973</v>
      </c>
      <c r="M206" s="61">
        <v>54100</v>
      </c>
      <c r="N206" s="21">
        <v>2</v>
      </c>
      <c r="O206" s="71">
        <v>27050</v>
      </c>
      <c r="P206" s="75"/>
      <c r="Q206" s="67"/>
      <c r="R206" s="80">
        <v>2</v>
      </c>
      <c r="S206" s="67">
        <v>27050</v>
      </c>
      <c r="U206" s="63"/>
      <c r="V206" s="63"/>
      <c r="W206" s="63"/>
    </row>
    <row r="207" spans="1:23">
      <c r="A207" s="19" t="s">
        <v>401</v>
      </c>
      <c r="B207" s="20" t="s">
        <v>402</v>
      </c>
      <c r="C207" s="17">
        <v>26.700000000000045</v>
      </c>
      <c r="D207" s="16">
        <v>3602.118792808225</v>
      </c>
      <c r="E207" s="17">
        <v>4.8999999999999773</v>
      </c>
      <c r="F207" s="16">
        <v>5165.9609428129597</v>
      </c>
      <c r="G207" s="17">
        <v>1.2199999999999989</v>
      </c>
      <c r="H207" s="16">
        <v>7960.0206829052022</v>
      </c>
      <c r="I207" s="17">
        <v>0</v>
      </c>
      <c r="J207" s="16">
        <v>0</v>
      </c>
      <c r="K207" s="17">
        <v>54.216666666666669</v>
      </c>
      <c r="L207" s="16">
        <v>4417.8376708424839</v>
      </c>
      <c r="M207" s="61">
        <v>21150</v>
      </c>
      <c r="N207" s="21">
        <v>2</v>
      </c>
      <c r="O207" s="71">
        <v>10580</v>
      </c>
      <c r="P207" s="75"/>
      <c r="Q207" s="67"/>
      <c r="R207" s="80">
        <v>2</v>
      </c>
      <c r="S207" s="67">
        <v>10575</v>
      </c>
      <c r="U207" s="63"/>
      <c r="V207" s="63"/>
      <c r="W207" s="63"/>
    </row>
    <row r="208" spans="1:23">
      <c r="A208" s="19" t="s">
        <v>403</v>
      </c>
      <c r="B208" s="20" t="s">
        <v>404</v>
      </c>
      <c r="C208" s="17">
        <v>19.399999999999864</v>
      </c>
      <c r="D208" s="16">
        <v>2617.2698344748674</v>
      </c>
      <c r="E208" s="17">
        <v>2.8900000000000148</v>
      </c>
      <c r="F208" s="16">
        <v>3046.8626785162442</v>
      </c>
      <c r="G208" s="17">
        <v>0.68999999999999773</v>
      </c>
      <c r="H208" s="16">
        <v>4501.9789108234236</v>
      </c>
      <c r="I208" s="17">
        <v>0</v>
      </c>
      <c r="J208" s="16">
        <v>0</v>
      </c>
      <c r="K208" s="17">
        <v>108.9</v>
      </c>
      <c r="L208" s="16">
        <v>8873.7016112157362</v>
      </c>
      <c r="M208" s="61">
        <v>19040</v>
      </c>
      <c r="N208" s="21">
        <v>2</v>
      </c>
      <c r="O208" s="71">
        <v>9520</v>
      </c>
      <c r="P208" s="75"/>
      <c r="Q208" s="67"/>
      <c r="R208" s="80">
        <v>2</v>
      </c>
      <c r="S208" s="67">
        <v>9520</v>
      </c>
      <c r="U208" s="63"/>
      <c r="V208" s="63"/>
      <c r="W208" s="63"/>
    </row>
    <row r="209" spans="1:23">
      <c r="A209" s="19" t="s">
        <v>405</v>
      </c>
      <c r="B209" s="20" t="s">
        <v>406</v>
      </c>
      <c r="C209" s="17">
        <v>38.800000000000182</v>
      </c>
      <c r="D209" s="16">
        <v>5234.5396689497957</v>
      </c>
      <c r="E209" s="17">
        <v>8.4200000000000159</v>
      </c>
      <c r="F209" s="16">
        <v>8877.0185996908967</v>
      </c>
      <c r="G209" s="17">
        <v>2.6200000000000045</v>
      </c>
      <c r="H209" s="16">
        <v>17094.470646894824</v>
      </c>
      <c r="I209" s="17">
        <v>0</v>
      </c>
      <c r="J209" s="16">
        <v>0</v>
      </c>
      <c r="K209" s="17">
        <v>486.3</v>
      </c>
      <c r="L209" s="16">
        <v>39626.08901317</v>
      </c>
      <c r="M209" s="61">
        <v>70830</v>
      </c>
      <c r="N209" s="21">
        <v>2</v>
      </c>
      <c r="O209" s="71">
        <v>35420</v>
      </c>
      <c r="P209" s="75"/>
      <c r="Q209" s="67"/>
      <c r="R209" s="80">
        <v>2</v>
      </c>
      <c r="S209" s="67">
        <v>35415</v>
      </c>
      <c r="U209" s="63"/>
      <c r="V209" s="63"/>
      <c r="W209" s="63"/>
    </row>
    <row r="210" spans="1:23">
      <c r="A210" s="19" t="s">
        <v>407</v>
      </c>
      <c r="B210" s="20" t="s">
        <v>408</v>
      </c>
      <c r="C210" s="17">
        <v>20.700000000000045</v>
      </c>
      <c r="D210" s="16">
        <v>2792.6538955479509</v>
      </c>
      <c r="E210" s="17">
        <v>2.8899999999999864</v>
      </c>
      <c r="F210" s="16">
        <v>3046.8626785162141</v>
      </c>
      <c r="G210" s="17">
        <v>1.0300000000000011</v>
      </c>
      <c r="H210" s="16">
        <v>6720.3453306494876</v>
      </c>
      <c r="I210" s="17">
        <v>0</v>
      </c>
      <c r="J210" s="16">
        <v>0</v>
      </c>
      <c r="K210" s="17">
        <v>169.98333333333332</v>
      </c>
      <c r="L210" s="16">
        <v>13851.068676582383</v>
      </c>
      <c r="M210" s="61">
        <v>26410</v>
      </c>
      <c r="N210" s="21">
        <v>2</v>
      </c>
      <c r="O210" s="71">
        <v>13210</v>
      </c>
      <c r="P210" s="75"/>
      <c r="Q210" s="67"/>
      <c r="R210" s="80">
        <v>2</v>
      </c>
      <c r="S210" s="67">
        <v>13205</v>
      </c>
      <c r="U210" s="63"/>
      <c r="V210" s="63"/>
      <c r="W210" s="63"/>
    </row>
    <row r="211" spans="1:23">
      <c r="A211" s="19" t="s">
        <v>409</v>
      </c>
      <c r="B211" s="20" t="s">
        <v>410</v>
      </c>
      <c r="C211" s="17">
        <v>55.200000000000045</v>
      </c>
      <c r="D211" s="16">
        <v>7447.0770547945258</v>
      </c>
      <c r="E211" s="17">
        <v>5.7800000000000011</v>
      </c>
      <c r="F211" s="16">
        <v>6093.7253570324583</v>
      </c>
      <c r="G211" s="17">
        <v>1.9099999999999966</v>
      </c>
      <c r="H211" s="16">
        <v>12461.999593728626</v>
      </c>
      <c r="I211" s="17">
        <v>0</v>
      </c>
      <c r="J211" s="16">
        <v>0</v>
      </c>
      <c r="K211" s="17">
        <v>277.08333333333331</v>
      </c>
      <c r="L211" s="16">
        <v>22578.097533893728</v>
      </c>
      <c r="M211" s="61">
        <v>48580</v>
      </c>
      <c r="N211" s="21">
        <v>2</v>
      </c>
      <c r="O211" s="71">
        <v>24290</v>
      </c>
      <c r="P211" s="75"/>
      <c r="Q211" s="67"/>
      <c r="R211" s="80">
        <v>2</v>
      </c>
      <c r="S211" s="67">
        <v>24290</v>
      </c>
      <c r="U211" s="63"/>
      <c r="V211" s="63"/>
      <c r="W211" s="63"/>
    </row>
    <row r="212" spans="1:23">
      <c r="A212" s="19" t="s">
        <v>411</v>
      </c>
      <c r="B212" s="20" t="s">
        <v>412</v>
      </c>
      <c r="C212" s="17">
        <v>77.799999999999955</v>
      </c>
      <c r="D212" s="16">
        <v>10496.061501141545</v>
      </c>
      <c r="E212" s="17">
        <v>5.9399999999999977</v>
      </c>
      <c r="F212" s="16">
        <v>6262.4097959814508</v>
      </c>
      <c r="G212" s="17">
        <v>1.4400000000000048</v>
      </c>
      <c r="H212" s="16">
        <v>9395.4342486750338</v>
      </c>
      <c r="I212" s="17">
        <v>0</v>
      </c>
      <c r="J212" s="16">
        <v>0</v>
      </c>
      <c r="K212" s="17">
        <v>287.98333333333335</v>
      </c>
      <c r="L212" s="16">
        <v>23466.282543648103</v>
      </c>
      <c r="M212" s="61">
        <v>49620</v>
      </c>
      <c r="N212" s="21">
        <v>2</v>
      </c>
      <c r="O212" s="71">
        <v>24810</v>
      </c>
      <c r="P212" s="75"/>
      <c r="Q212" s="67"/>
      <c r="R212" s="80">
        <v>2</v>
      </c>
      <c r="S212" s="67">
        <v>24810</v>
      </c>
      <c r="U212" s="63"/>
      <c r="V212" s="63"/>
      <c r="W212" s="63"/>
    </row>
    <row r="213" spans="1:23">
      <c r="A213" s="19" t="s">
        <v>413</v>
      </c>
      <c r="B213" s="20" t="s">
        <v>414</v>
      </c>
      <c r="C213" s="17">
        <v>45.800000000000182</v>
      </c>
      <c r="D213" s="16">
        <v>6178.9153824201157</v>
      </c>
      <c r="E213" s="17">
        <v>4.039999999999992</v>
      </c>
      <c r="F213" s="16">
        <v>4259.2820834621243</v>
      </c>
      <c r="G213" s="17">
        <v>1.5</v>
      </c>
      <c r="H213" s="16">
        <v>9786.9106757031259</v>
      </c>
      <c r="I213" s="17">
        <v>0</v>
      </c>
      <c r="J213" s="16">
        <v>0</v>
      </c>
      <c r="K213" s="17">
        <v>266.83333333333331</v>
      </c>
      <c r="L213" s="16">
        <v>21742.877685271491</v>
      </c>
      <c r="M213" s="61">
        <v>41970</v>
      </c>
      <c r="N213" s="21">
        <v>2</v>
      </c>
      <c r="O213" s="71">
        <v>20990</v>
      </c>
      <c r="P213" s="75"/>
      <c r="Q213" s="67"/>
      <c r="R213" s="80">
        <v>2</v>
      </c>
      <c r="S213" s="67">
        <v>20985</v>
      </c>
      <c r="U213" s="63"/>
      <c r="V213" s="63"/>
      <c r="W213" s="63"/>
    </row>
    <row r="214" spans="1:23">
      <c r="A214" s="19" t="s">
        <v>415</v>
      </c>
      <c r="B214" s="20" t="s">
        <v>416</v>
      </c>
      <c r="C214" s="17">
        <v>47.700000000000045</v>
      </c>
      <c r="D214" s="16">
        <v>6435.2459332191838</v>
      </c>
      <c r="E214" s="17">
        <v>8.0800000000000125</v>
      </c>
      <c r="F214" s="16">
        <v>8518.5641669242777</v>
      </c>
      <c r="G214" s="17">
        <v>2.9200000000000017</v>
      </c>
      <c r="H214" s="16">
        <v>19051.852782035432</v>
      </c>
      <c r="I214" s="17">
        <v>0</v>
      </c>
      <c r="J214" s="16">
        <v>0</v>
      </c>
      <c r="K214" s="17">
        <v>439.96666666666664</v>
      </c>
      <c r="L214" s="16">
        <v>35850.62368118656</v>
      </c>
      <c r="M214" s="61">
        <v>69860</v>
      </c>
      <c r="N214" s="21">
        <v>2</v>
      </c>
      <c r="O214" s="71">
        <v>34930</v>
      </c>
      <c r="P214" s="75"/>
      <c r="Q214" s="67"/>
      <c r="R214" s="80">
        <v>2</v>
      </c>
      <c r="S214" s="67">
        <v>34930</v>
      </c>
      <c r="U214" s="63"/>
      <c r="V214" s="63"/>
      <c r="W214" s="63"/>
    </row>
    <row r="215" spans="1:23">
      <c r="A215" s="19" t="s">
        <v>417</v>
      </c>
      <c r="B215" s="20" t="s">
        <v>418</v>
      </c>
      <c r="C215" s="17">
        <v>43.099999999999909</v>
      </c>
      <c r="D215" s="16">
        <v>5814.6561786529555</v>
      </c>
      <c r="E215" s="17">
        <v>7.3799999999999955</v>
      </c>
      <c r="F215" s="16">
        <v>7780.5697465224057</v>
      </c>
      <c r="G215" s="17">
        <v>2.0900000000000034</v>
      </c>
      <c r="H215" s="16">
        <v>13636.428874813046</v>
      </c>
      <c r="I215" s="17">
        <v>0</v>
      </c>
      <c r="J215" s="16">
        <v>0</v>
      </c>
      <c r="K215" s="17">
        <v>341.08333333333331</v>
      </c>
      <c r="L215" s="16">
        <v>27793.128783827677</v>
      </c>
      <c r="M215" s="61">
        <v>55020</v>
      </c>
      <c r="N215" s="21">
        <v>2</v>
      </c>
      <c r="O215" s="71">
        <v>27510</v>
      </c>
      <c r="P215" s="75"/>
      <c r="Q215" s="67"/>
      <c r="R215" s="80">
        <v>2</v>
      </c>
      <c r="S215" s="67">
        <v>27510</v>
      </c>
      <c r="U215" s="63"/>
      <c r="V215" s="63"/>
      <c r="W215" s="63"/>
    </row>
    <row r="216" spans="1:23">
      <c r="A216" s="19" t="s">
        <v>419</v>
      </c>
      <c r="B216" s="20" t="s">
        <v>420</v>
      </c>
      <c r="C216" s="17">
        <v>74.200000000000045</v>
      </c>
      <c r="D216" s="16">
        <v>10010.382562785393</v>
      </c>
      <c r="E216" s="17">
        <v>4.6499999999999773</v>
      </c>
      <c r="F216" s="16">
        <v>4902.391506955154</v>
      </c>
      <c r="G216" s="17">
        <v>0.95999999999999375</v>
      </c>
      <c r="H216" s="16">
        <v>6263.6228324499607</v>
      </c>
      <c r="I216" s="17">
        <v>0</v>
      </c>
      <c r="J216" s="16">
        <v>0</v>
      </c>
      <c r="K216" s="17">
        <v>556.85</v>
      </c>
      <c r="L216" s="16">
        <v>45374.846117589375</v>
      </c>
      <c r="M216" s="61">
        <v>66550</v>
      </c>
      <c r="N216" s="21">
        <v>2</v>
      </c>
      <c r="O216" s="71">
        <v>33280</v>
      </c>
      <c r="P216" s="75"/>
      <c r="Q216" s="67"/>
      <c r="R216" s="80">
        <v>2</v>
      </c>
      <c r="S216" s="67">
        <v>33275</v>
      </c>
      <c r="U216" s="63"/>
      <c r="V216" s="63"/>
      <c r="W216" s="63"/>
    </row>
    <row r="217" spans="1:23">
      <c r="A217" s="19" t="s">
        <v>421</v>
      </c>
      <c r="B217" s="20" t="s">
        <v>422</v>
      </c>
      <c r="C217" s="17">
        <v>22.199999999999818</v>
      </c>
      <c r="D217" s="16">
        <v>2995.0201198629888</v>
      </c>
      <c r="E217" s="17">
        <v>3.4500000000000171</v>
      </c>
      <c r="F217" s="16">
        <v>3637.2582148377301</v>
      </c>
      <c r="G217" s="17">
        <v>0.95000000000000284</v>
      </c>
      <c r="H217" s="16">
        <v>6198.3767612786651</v>
      </c>
      <c r="I217" s="17">
        <v>0</v>
      </c>
      <c r="J217" s="16">
        <v>0</v>
      </c>
      <c r="K217" s="17">
        <v>361.7</v>
      </c>
      <c r="L217" s="16">
        <v>29473.075048454837</v>
      </c>
      <c r="M217" s="61">
        <v>42300</v>
      </c>
      <c r="N217" s="21">
        <v>1</v>
      </c>
      <c r="O217" s="71">
        <v>42300</v>
      </c>
      <c r="P217" s="75"/>
      <c r="Q217" s="67">
        <v>42300</v>
      </c>
      <c r="R217" s="80">
        <v>1</v>
      </c>
      <c r="S217" s="67"/>
      <c r="U217" s="63"/>
      <c r="V217" s="63"/>
      <c r="W217" s="63"/>
    </row>
    <row r="218" spans="1:23">
      <c r="A218" s="19" t="s">
        <v>423</v>
      </c>
      <c r="B218" s="20" t="s">
        <v>424</v>
      </c>
      <c r="C218" s="17">
        <v>42.600000000000136</v>
      </c>
      <c r="D218" s="16">
        <v>5747.2007705479627</v>
      </c>
      <c r="E218" s="17">
        <v>5.0500000000000114</v>
      </c>
      <c r="F218" s="16">
        <v>5324.1026043276779</v>
      </c>
      <c r="G218" s="17">
        <v>1.7899999999999991</v>
      </c>
      <c r="H218" s="16">
        <v>11679.046739672393</v>
      </c>
      <c r="I218" s="17">
        <v>0</v>
      </c>
      <c r="J218" s="16">
        <v>0</v>
      </c>
      <c r="K218" s="17">
        <v>146.94999999999999</v>
      </c>
      <c r="L218" s="16">
        <v>11974.200659028029</v>
      </c>
      <c r="M218" s="61">
        <v>34720</v>
      </c>
      <c r="N218" s="21">
        <v>1</v>
      </c>
      <c r="O218" s="71">
        <v>34720</v>
      </c>
      <c r="P218" s="75"/>
      <c r="Q218" s="67">
        <v>34720</v>
      </c>
      <c r="R218" s="80">
        <v>1</v>
      </c>
      <c r="S218" s="67"/>
      <c r="U218" s="63"/>
      <c r="V218" s="63"/>
      <c r="W218" s="63"/>
    </row>
    <row r="219" spans="1:23">
      <c r="A219" s="19" t="s">
        <v>425</v>
      </c>
      <c r="B219" s="20" t="s">
        <v>426</v>
      </c>
      <c r="C219" s="17">
        <v>19.199999999999818</v>
      </c>
      <c r="D219" s="16">
        <v>2590.2876712328521</v>
      </c>
      <c r="E219" s="17">
        <v>1.9200000000000159</v>
      </c>
      <c r="F219" s="16">
        <v>2024.2132673879612</v>
      </c>
      <c r="G219" s="17">
        <v>0.76999999999999602</v>
      </c>
      <c r="H219" s="16">
        <v>5023.9474801942461</v>
      </c>
      <c r="I219" s="17">
        <v>0</v>
      </c>
      <c r="J219" s="16">
        <v>0</v>
      </c>
      <c r="K219" s="17">
        <v>123.31666666666666</v>
      </c>
      <c r="L219" s="16">
        <v>10048.441723505544</v>
      </c>
      <c r="M219" s="61">
        <v>19690</v>
      </c>
      <c r="N219" s="21">
        <v>1</v>
      </c>
      <c r="O219" s="71">
        <v>19690</v>
      </c>
      <c r="P219" s="75"/>
      <c r="Q219" s="67">
        <v>19690</v>
      </c>
      <c r="R219" s="80">
        <v>1</v>
      </c>
      <c r="S219" s="67"/>
      <c r="U219" s="63"/>
      <c r="V219" s="63"/>
      <c r="W219" s="63"/>
    </row>
    <row r="220" spans="1:23">
      <c r="A220" s="19" t="s">
        <v>427</v>
      </c>
      <c r="B220" s="20" t="s">
        <v>428</v>
      </c>
      <c r="C220" s="17">
        <v>22.099999999999909</v>
      </c>
      <c r="D220" s="16">
        <v>2981.5290382419967</v>
      </c>
      <c r="E220" s="17">
        <v>4.3100000000000023</v>
      </c>
      <c r="F220" s="16">
        <v>4543.937074188565</v>
      </c>
      <c r="G220" s="17">
        <v>1.0300000000000011</v>
      </c>
      <c r="H220" s="16">
        <v>6720.3453306494876</v>
      </c>
      <c r="I220" s="17">
        <v>0</v>
      </c>
      <c r="J220" s="16">
        <v>0</v>
      </c>
      <c r="K220" s="17">
        <v>219.45</v>
      </c>
      <c r="L220" s="16">
        <v>17881.853246843832</v>
      </c>
      <c r="M220" s="61">
        <v>32130</v>
      </c>
      <c r="N220" s="21">
        <v>1</v>
      </c>
      <c r="O220" s="71">
        <v>32130</v>
      </c>
      <c r="P220" s="75"/>
      <c r="Q220" s="67">
        <v>32130</v>
      </c>
      <c r="R220" s="80">
        <v>1</v>
      </c>
      <c r="S220" s="67"/>
      <c r="U220" s="63"/>
      <c r="V220" s="63"/>
      <c r="W220" s="63"/>
    </row>
    <row r="221" spans="1:23">
      <c r="A221" s="19" t="s">
        <v>429</v>
      </c>
      <c r="B221" s="20" t="s">
        <v>430</v>
      </c>
      <c r="C221" s="17">
        <v>25.700000000000045</v>
      </c>
      <c r="D221" s="16">
        <v>3467.2079765981794</v>
      </c>
      <c r="E221" s="17">
        <v>1.5300000000000296</v>
      </c>
      <c r="F221" s="16">
        <v>1613.0449474497993</v>
      </c>
      <c r="G221" s="17">
        <v>0.31000000000000227</v>
      </c>
      <c r="H221" s="16">
        <v>2022.6282063119943</v>
      </c>
      <c r="I221" s="17">
        <v>0</v>
      </c>
      <c r="J221" s="16">
        <v>0</v>
      </c>
      <c r="K221" s="17">
        <v>129.88333333333333</v>
      </c>
      <c r="L221" s="16">
        <v>10583.525659045643</v>
      </c>
      <c r="M221" s="61">
        <v>17690</v>
      </c>
      <c r="N221" s="21">
        <v>1</v>
      </c>
      <c r="O221" s="71">
        <v>17690</v>
      </c>
      <c r="P221" s="75"/>
      <c r="Q221" s="67">
        <v>17690</v>
      </c>
      <c r="R221" s="80">
        <v>1</v>
      </c>
      <c r="S221" s="67"/>
      <c r="U221" s="63"/>
      <c r="V221" s="63"/>
      <c r="W221" s="63"/>
    </row>
    <row r="222" spans="1:23">
      <c r="A222" s="19" t="s">
        <v>431</v>
      </c>
      <c r="B222" s="20" t="s">
        <v>432</v>
      </c>
      <c r="C222" s="17">
        <v>25.299999999999955</v>
      </c>
      <c r="D222" s="16">
        <v>3413.2436501141487</v>
      </c>
      <c r="E222" s="17">
        <v>3.9699999999999989</v>
      </c>
      <c r="F222" s="16">
        <v>4185.4826414219469</v>
      </c>
      <c r="G222" s="17">
        <v>0.59000000000000341</v>
      </c>
      <c r="H222" s="16">
        <v>3849.5181991099189</v>
      </c>
      <c r="I222" s="17">
        <v>0</v>
      </c>
      <c r="J222" s="16">
        <v>0</v>
      </c>
      <c r="K222" s="17">
        <v>218.58333333333334</v>
      </c>
      <c r="L222" s="16">
        <v>17811.233032000979</v>
      </c>
      <c r="M222" s="61">
        <v>29260</v>
      </c>
      <c r="N222" s="21">
        <v>2</v>
      </c>
      <c r="O222" s="71">
        <v>14630</v>
      </c>
      <c r="P222" s="75"/>
      <c r="Q222" s="67"/>
      <c r="R222" s="80">
        <v>2</v>
      </c>
      <c r="S222" s="67">
        <v>14630</v>
      </c>
      <c r="U222" s="63"/>
      <c r="V222" s="63"/>
      <c r="W222" s="63"/>
    </row>
    <row r="223" spans="1:23">
      <c r="A223" s="19" t="s">
        <v>433</v>
      </c>
      <c r="B223" s="20" t="s">
        <v>434</v>
      </c>
      <c r="C223" s="17">
        <v>31.099999999999909</v>
      </c>
      <c r="D223" s="16">
        <v>4195.7263841324075</v>
      </c>
      <c r="E223" s="17">
        <v>4.1400000000000148</v>
      </c>
      <c r="F223" s="16">
        <v>4364.709857805271</v>
      </c>
      <c r="G223" s="17">
        <v>1.1899999999999977</v>
      </c>
      <c r="H223" s="16">
        <v>7764.2824693911325</v>
      </c>
      <c r="I223" s="17">
        <v>0</v>
      </c>
      <c r="J223" s="16">
        <v>0</v>
      </c>
      <c r="K223" s="17">
        <v>316.01666666666665</v>
      </c>
      <c r="L223" s="16">
        <v>25750.574877603547</v>
      </c>
      <c r="M223" s="61">
        <v>42080</v>
      </c>
      <c r="N223" s="21">
        <v>2</v>
      </c>
      <c r="O223" s="71">
        <v>21040</v>
      </c>
      <c r="P223" s="75"/>
      <c r="Q223" s="67"/>
      <c r="R223" s="80">
        <v>2</v>
      </c>
      <c r="S223" s="67">
        <v>21040</v>
      </c>
      <c r="U223" s="63"/>
      <c r="V223" s="63"/>
      <c r="W223" s="63"/>
    </row>
    <row r="224" spans="1:23">
      <c r="A224" s="19" t="s">
        <v>435</v>
      </c>
      <c r="B224" s="20" t="s">
        <v>436</v>
      </c>
      <c r="C224" s="17">
        <v>33</v>
      </c>
      <c r="D224" s="16">
        <v>4452.0569349315065</v>
      </c>
      <c r="E224" s="17">
        <v>4.4500000000000171</v>
      </c>
      <c r="F224" s="16">
        <v>4691.5359582689516</v>
      </c>
      <c r="G224" s="17">
        <v>1.3800000000000097</v>
      </c>
      <c r="H224" s="16">
        <v>9003.9578216469399</v>
      </c>
      <c r="I224" s="17">
        <v>0</v>
      </c>
      <c r="J224" s="16">
        <v>0</v>
      </c>
      <c r="K224" s="17">
        <v>141.78333333333333</v>
      </c>
      <c r="L224" s="16">
        <v>11553.195532080237</v>
      </c>
      <c r="M224" s="61">
        <v>29700</v>
      </c>
      <c r="N224" s="21">
        <v>2</v>
      </c>
      <c r="O224" s="71">
        <v>14850</v>
      </c>
      <c r="P224" s="75"/>
      <c r="Q224" s="67"/>
      <c r="R224" s="80">
        <v>2</v>
      </c>
      <c r="S224" s="67">
        <v>14850</v>
      </c>
      <c r="U224" s="63"/>
      <c r="V224" s="63"/>
      <c r="W224" s="63"/>
    </row>
    <row r="225" spans="1:23">
      <c r="A225" s="19" t="s">
        <v>437</v>
      </c>
      <c r="B225" s="20" t="s">
        <v>438</v>
      </c>
      <c r="C225" s="17">
        <v>30.799999999999955</v>
      </c>
      <c r="D225" s="16">
        <v>4155.2531392694</v>
      </c>
      <c r="E225" s="17">
        <v>5.0500000000000114</v>
      </c>
      <c r="F225" s="16">
        <v>5324.1026043276779</v>
      </c>
      <c r="G225" s="17">
        <v>1.5799999999999983</v>
      </c>
      <c r="H225" s="16">
        <v>10308.879245073949</v>
      </c>
      <c r="I225" s="17">
        <v>0</v>
      </c>
      <c r="J225" s="16">
        <v>0</v>
      </c>
      <c r="K225" s="17">
        <v>235.95</v>
      </c>
      <c r="L225" s="16">
        <v>19226.353490967427</v>
      </c>
      <c r="M225" s="61">
        <v>39010</v>
      </c>
      <c r="N225" s="21">
        <v>2</v>
      </c>
      <c r="O225" s="71">
        <v>19510</v>
      </c>
      <c r="P225" s="75"/>
      <c r="Q225" s="67"/>
      <c r="R225" s="80">
        <v>2</v>
      </c>
      <c r="S225" s="67">
        <v>19505</v>
      </c>
      <c r="U225" s="63"/>
      <c r="V225" s="63"/>
      <c r="W225" s="63"/>
    </row>
    <row r="226" spans="1:23">
      <c r="A226" s="19" t="s">
        <v>439</v>
      </c>
      <c r="B226" s="20" t="s">
        <v>440</v>
      </c>
      <c r="C226" s="17">
        <v>28</v>
      </c>
      <c r="D226" s="16">
        <v>3777.5028538812785</v>
      </c>
      <c r="E226" s="17">
        <v>2.1500000000000057</v>
      </c>
      <c r="F226" s="16">
        <v>2266.6971483771313</v>
      </c>
      <c r="G226" s="17">
        <v>0.67999999999999972</v>
      </c>
      <c r="H226" s="16">
        <v>4436.7328396520825</v>
      </c>
      <c r="I226" s="17">
        <v>0</v>
      </c>
      <c r="J226" s="16">
        <v>0</v>
      </c>
      <c r="K226" s="17">
        <v>283.39999999999998</v>
      </c>
      <c r="L226" s="16">
        <v>23092.81025361377</v>
      </c>
      <c r="M226" s="61">
        <v>33570</v>
      </c>
      <c r="N226" s="21">
        <v>2</v>
      </c>
      <c r="O226" s="71">
        <v>16790</v>
      </c>
      <c r="P226" s="75"/>
      <c r="Q226" s="67"/>
      <c r="R226" s="80">
        <v>2</v>
      </c>
      <c r="S226" s="67">
        <v>16785</v>
      </c>
      <c r="U226" s="63"/>
      <c r="V226" s="63"/>
      <c r="W226" s="63"/>
    </row>
    <row r="227" spans="1:23">
      <c r="A227" s="19" t="s">
        <v>441</v>
      </c>
      <c r="B227" s="20" t="s">
        <v>442</v>
      </c>
      <c r="C227" s="17">
        <v>21.599999999999909</v>
      </c>
      <c r="D227" s="16">
        <v>2914.0736301369739</v>
      </c>
      <c r="E227" s="17">
        <v>4.8000000000000114</v>
      </c>
      <c r="F227" s="16">
        <v>5060.5331684698731</v>
      </c>
      <c r="G227" s="17">
        <v>1.3900000000000006</v>
      </c>
      <c r="H227" s="16">
        <v>9069.2038928182337</v>
      </c>
      <c r="I227" s="17">
        <v>0</v>
      </c>
      <c r="J227" s="16">
        <v>0</v>
      </c>
      <c r="K227" s="17">
        <v>231.58333333333334</v>
      </c>
      <c r="L227" s="16">
        <v>18870.536254643812</v>
      </c>
      <c r="M227" s="61">
        <v>35910</v>
      </c>
      <c r="N227" s="21">
        <v>2</v>
      </c>
      <c r="O227" s="71">
        <v>17960</v>
      </c>
      <c r="P227" s="75"/>
      <c r="Q227" s="67"/>
      <c r="R227" s="80">
        <v>2</v>
      </c>
      <c r="S227" s="67">
        <v>17955</v>
      </c>
      <c r="U227" s="63"/>
      <c r="V227" s="63"/>
      <c r="W227" s="63"/>
    </row>
    <row r="228" spans="1:23">
      <c r="A228" s="19" t="s">
        <v>443</v>
      </c>
      <c r="B228" s="20" t="s">
        <v>444</v>
      </c>
      <c r="C228" s="17">
        <v>14</v>
      </c>
      <c r="D228" s="16">
        <v>1888.7514269406392</v>
      </c>
      <c r="E228" s="17">
        <v>2.9000000000000057</v>
      </c>
      <c r="F228" s="16">
        <v>3057.4054559505471</v>
      </c>
      <c r="G228" s="17">
        <v>0.79999999999999716</v>
      </c>
      <c r="H228" s="16">
        <v>5219.6856937083157</v>
      </c>
      <c r="I228" s="17">
        <v>0</v>
      </c>
      <c r="J228" s="16">
        <v>0</v>
      </c>
      <c r="K228" s="17">
        <v>21.05</v>
      </c>
      <c r="L228" s="16">
        <v>1715.2563720485882</v>
      </c>
      <c r="M228" s="61">
        <v>11880</v>
      </c>
      <c r="N228" s="21">
        <v>2</v>
      </c>
      <c r="O228" s="71">
        <v>5940</v>
      </c>
      <c r="P228" s="75"/>
      <c r="Q228" s="67"/>
      <c r="R228" s="80">
        <v>2</v>
      </c>
      <c r="S228" s="67">
        <v>5940</v>
      </c>
      <c r="U228" s="63"/>
      <c r="V228" s="63"/>
      <c r="W228" s="63"/>
    </row>
    <row r="229" spans="1:23">
      <c r="A229" s="19" t="s">
        <v>445</v>
      </c>
      <c r="B229" s="20" t="s">
        <v>446</v>
      </c>
      <c r="C229" s="17">
        <v>25</v>
      </c>
      <c r="D229" s="16">
        <v>3372.7704052511413</v>
      </c>
      <c r="E229" s="17">
        <v>0.94999999999998863</v>
      </c>
      <c r="F229" s="16">
        <v>1001.563856259648</v>
      </c>
      <c r="G229" s="17">
        <v>0.20000000000000284</v>
      </c>
      <c r="H229" s="16">
        <v>1304.9214234271021</v>
      </c>
      <c r="I229" s="17">
        <v>0</v>
      </c>
      <c r="J229" s="16">
        <v>0</v>
      </c>
      <c r="K229" s="17">
        <v>157.1</v>
      </c>
      <c r="L229" s="16">
        <v>12801.272021322242</v>
      </c>
      <c r="M229" s="61">
        <v>18480</v>
      </c>
      <c r="N229" s="21">
        <v>2</v>
      </c>
      <c r="O229" s="71">
        <v>9240</v>
      </c>
      <c r="P229" s="75"/>
      <c r="Q229" s="67"/>
      <c r="R229" s="80">
        <v>2</v>
      </c>
      <c r="S229" s="67">
        <v>9240</v>
      </c>
      <c r="U229" s="63"/>
      <c r="V229" s="63"/>
      <c r="W229" s="63"/>
    </row>
    <row r="230" spans="1:23">
      <c r="A230" s="19" t="s">
        <v>447</v>
      </c>
      <c r="B230" s="20" t="s">
        <v>448</v>
      </c>
      <c r="C230" s="17">
        <v>53.299999999999955</v>
      </c>
      <c r="D230" s="16">
        <v>7190.7465039954268</v>
      </c>
      <c r="E230" s="17">
        <v>2.0600000000000023</v>
      </c>
      <c r="F230" s="16">
        <v>2171.8121514683176</v>
      </c>
      <c r="G230" s="17">
        <v>0.70000000000000284</v>
      </c>
      <c r="H230" s="16">
        <v>4567.2249819948111</v>
      </c>
      <c r="I230" s="17">
        <v>0</v>
      </c>
      <c r="J230" s="16">
        <v>0</v>
      </c>
      <c r="K230" s="17">
        <v>275</v>
      </c>
      <c r="L230" s="16">
        <v>22408.33740205994</v>
      </c>
      <c r="M230" s="61">
        <v>36340</v>
      </c>
      <c r="N230" s="21">
        <v>2</v>
      </c>
      <c r="O230" s="71">
        <v>18170</v>
      </c>
      <c r="P230" s="75"/>
      <c r="Q230" s="67"/>
      <c r="R230" s="80">
        <v>2</v>
      </c>
      <c r="S230" s="67">
        <v>18170</v>
      </c>
      <c r="U230" s="63"/>
      <c r="V230" s="63"/>
      <c r="W230" s="63"/>
    </row>
    <row r="231" spans="1:23">
      <c r="A231" s="19" t="s">
        <v>449</v>
      </c>
      <c r="B231" s="20" t="s">
        <v>450</v>
      </c>
      <c r="C231" s="17">
        <v>41.800000000000182</v>
      </c>
      <c r="D231" s="16">
        <v>5639.2721175799325</v>
      </c>
      <c r="E231" s="17">
        <v>1.5300000000000011</v>
      </c>
      <c r="F231" s="16">
        <v>1613.0449474497693</v>
      </c>
      <c r="G231" s="17">
        <v>0.31000000000000227</v>
      </c>
      <c r="H231" s="16">
        <v>2022.6282063119943</v>
      </c>
      <c r="I231" s="17">
        <v>0</v>
      </c>
      <c r="J231" s="16">
        <v>0</v>
      </c>
      <c r="K231" s="17">
        <v>78.599999999999994</v>
      </c>
      <c r="L231" s="16">
        <v>6404.710253825132</v>
      </c>
      <c r="M231" s="61">
        <v>15680</v>
      </c>
      <c r="N231" s="21">
        <v>1</v>
      </c>
      <c r="O231" s="71">
        <v>15680</v>
      </c>
      <c r="P231" s="75"/>
      <c r="Q231" s="67">
        <v>15680</v>
      </c>
      <c r="R231" s="80">
        <v>1</v>
      </c>
      <c r="S231" s="67"/>
      <c r="U231" s="63"/>
      <c r="V231" s="63"/>
      <c r="W231" s="63"/>
    </row>
    <row r="232" spans="1:23">
      <c r="A232" s="19" t="s">
        <v>451</v>
      </c>
      <c r="B232" s="20" t="s">
        <v>452</v>
      </c>
      <c r="C232" s="17">
        <v>23.599999999999909</v>
      </c>
      <c r="D232" s="16">
        <v>3183.8952625570651</v>
      </c>
      <c r="E232" s="17">
        <v>2.3100000000000023</v>
      </c>
      <c r="F232" s="16">
        <v>2435.3815873261228</v>
      </c>
      <c r="G232" s="17">
        <v>0.89999999999999858</v>
      </c>
      <c r="H232" s="16">
        <v>5872.1464054218668</v>
      </c>
      <c r="I232" s="17">
        <v>0</v>
      </c>
      <c r="J232" s="16">
        <v>0</v>
      </c>
      <c r="K232" s="17">
        <v>176.4</v>
      </c>
      <c r="L232" s="16">
        <v>14373.929882630449</v>
      </c>
      <c r="M232" s="61">
        <v>25870</v>
      </c>
      <c r="N232" s="21">
        <v>1</v>
      </c>
      <c r="O232" s="71">
        <v>25870</v>
      </c>
      <c r="P232" s="75"/>
      <c r="Q232" s="67">
        <v>25870</v>
      </c>
      <c r="R232" s="80">
        <v>1</v>
      </c>
      <c r="S232" s="67"/>
      <c r="U232" s="63"/>
      <c r="V232" s="63"/>
      <c r="W232" s="63"/>
    </row>
    <row r="233" spans="1:23">
      <c r="A233" s="19" t="s">
        <v>453</v>
      </c>
      <c r="B233" s="20" t="s">
        <v>454</v>
      </c>
      <c r="C233" s="17">
        <v>60.600000000000136</v>
      </c>
      <c r="D233" s="16">
        <v>8175.5954623287853</v>
      </c>
      <c r="E233" s="17">
        <v>1.8300000000000125</v>
      </c>
      <c r="F233" s="16">
        <v>1929.3282704791477</v>
      </c>
      <c r="G233" s="17">
        <v>0.85000000000000142</v>
      </c>
      <c r="H233" s="16">
        <v>5545.916049565114</v>
      </c>
      <c r="I233" s="17">
        <v>0</v>
      </c>
      <c r="J233" s="16">
        <v>0</v>
      </c>
      <c r="K233" s="17">
        <v>278.96666666666664</v>
      </c>
      <c r="L233" s="16">
        <v>22731.560693071471</v>
      </c>
      <c r="M233" s="61">
        <v>38380</v>
      </c>
      <c r="N233" s="21">
        <v>1</v>
      </c>
      <c r="O233" s="71">
        <v>38380</v>
      </c>
      <c r="P233" s="75"/>
      <c r="Q233" s="67">
        <v>38380</v>
      </c>
      <c r="R233" s="80">
        <v>1</v>
      </c>
      <c r="S233" s="67"/>
      <c r="U233" s="63"/>
      <c r="V233" s="63"/>
      <c r="W233" s="63"/>
    </row>
    <row r="234" spans="1:23">
      <c r="A234" s="19" t="s">
        <v>455</v>
      </c>
      <c r="B234" s="20" t="s">
        <v>456</v>
      </c>
      <c r="C234" s="17">
        <v>39.200000000000045</v>
      </c>
      <c r="D234" s="16">
        <v>5288.5039954337954</v>
      </c>
      <c r="E234" s="17">
        <v>2.5399999999999636</v>
      </c>
      <c r="F234" s="16">
        <v>2677.8654683152631</v>
      </c>
      <c r="G234" s="17">
        <v>0.75</v>
      </c>
      <c r="H234" s="16">
        <v>4893.4553378515629</v>
      </c>
      <c r="I234" s="17">
        <v>0</v>
      </c>
      <c r="J234" s="16">
        <v>0</v>
      </c>
      <c r="K234" s="17">
        <v>45.75</v>
      </c>
      <c r="L234" s="16">
        <v>3727.932495069972</v>
      </c>
      <c r="M234" s="61">
        <v>16590</v>
      </c>
      <c r="N234" s="21">
        <v>1</v>
      </c>
      <c r="O234" s="71">
        <v>16590</v>
      </c>
      <c r="P234" s="75"/>
      <c r="Q234" s="67">
        <v>16590</v>
      </c>
      <c r="R234" s="80">
        <v>1</v>
      </c>
      <c r="S234" s="67"/>
      <c r="U234" s="63"/>
      <c r="V234" s="63"/>
      <c r="W234" s="63"/>
    </row>
    <row r="235" spans="1:23">
      <c r="A235" s="19" t="s">
        <v>457</v>
      </c>
      <c r="B235" s="20" t="s">
        <v>458</v>
      </c>
      <c r="C235" s="17">
        <v>63.099999999999909</v>
      </c>
      <c r="D235" s="16">
        <v>8512.8725028538684</v>
      </c>
      <c r="E235" s="17">
        <v>2.3199999999999932</v>
      </c>
      <c r="F235" s="16">
        <v>2445.9243647604258</v>
      </c>
      <c r="G235" s="17">
        <v>0.59999999999999432</v>
      </c>
      <c r="H235" s="16">
        <v>3914.7642702812136</v>
      </c>
      <c r="I235" s="17">
        <v>0</v>
      </c>
      <c r="J235" s="16">
        <v>0</v>
      </c>
      <c r="K235" s="17">
        <v>0</v>
      </c>
      <c r="L235" s="16">
        <v>12976.464477374711</v>
      </c>
      <c r="M235" s="61">
        <v>27850</v>
      </c>
      <c r="N235" s="21">
        <v>1</v>
      </c>
      <c r="O235" s="71">
        <v>27850</v>
      </c>
      <c r="P235" s="75"/>
      <c r="Q235" s="67">
        <v>27850</v>
      </c>
      <c r="R235" s="80">
        <v>1</v>
      </c>
      <c r="S235" s="67"/>
      <c r="U235" s="63"/>
      <c r="V235" s="63"/>
      <c r="W235" s="63"/>
    </row>
    <row r="236" spans="1:23">
      <c r="A236" s="19" t="s">
        <v>459</v>
      </c>
      <c r="B236" s="20" t="s">
        <v>460</v>
      </c>
      <c r="C236" s="17">
        <v>19.099999999999909</v>
      </c>
      <c r="D236" s="16">
        <v>2576.7965896118599</v>
      </c>
      <c r="E236" s="17">
        <v>3.1699999999999875</v>
      </c>
      <c r="F236" s="16">
        <v>3342.0604466769573</v>
      </c>
      <c r="G236" s="17">
        <v>1.1200000000000045</v>
      </c>
      <c r="H236" s="16">
        <v>7307.5599711916975</v>
      </c>
      <c r="I236" s="17">
        <v>0</v>
      </c>
      <c r="J236" s="16">
        <v>0</v>
      </c>
      <c r="K236" s="17">
        <v>48.666666666666664</v>
      </c>
      <c r="L236" s="16">
        <v>3965.5966796372741</v>
      </c>
      <c r="M236" s="61">
        <v>17190</v>
      </c>
      <c r="N236" s="21">
        <v>2</v>
      </c>
      <c r="O236" s="71">
        <v>8600</v>
      </c>
      <c r="P236" s="75"/>
      <c r="Q236" s="67"/>
      <c r="R236" s="80">
        <v>2</v>
      </c>
      <c r="S236" s="67">
        <v>8595</v>
      </c>
      <c r="U236" s="63"/>
      <c r="V236" s="63"/>
      <c r="W236" s="63"/>
    </row>
    <row r="237" spans="1:23">
      <c r="A237" s="19" t="s">
        <v>461</v>
      </c>
      <c r="B237" s="20" t="s">
        <v>462</v>
      </c>
      <c r="C237" s="17">
        <v>23.299999999999955</v>
      </c>
      <c r="D237" s="16">
        <v>3143.4220176940576</v>
      </c>
      <c r="E237" s="17">
        <v>2.8100000000000023</v>
      </c>
      <c r="F237" s="16">
        <v>2962.5204590417334</v>
      </c>
      <c r="G237" s="17">
        <v>0.90000000000000568</v>
      </c>
      <c r="H237" s="16">
        <v>5872.1464054219132</v>
      </c>
      <c r="I237" s="17">
        <v>0</v>
      </c>
      <c r="J237" s="16">
        <v>0</v>
      </c>
      <c r="K237" s="17">
        <v>259.86666666666667</v>
      </c>
      <c r="L237" s="16">
        <v>21175.19980441931</v>
      </c>
      <c r="M237" s="61">
        <v>33150</v>
      </c>
      <c r="N237" s="21">
        <v>2</v>
      </c>
      <c r="O237" s="71">
        <v>16580</v>
      </c>
      <c r="P237" s="75"/>
      <c r="Q237" s="67"/>
      <c r="R237" s="80">
        <v>2</v>
      </c>
      <c r="S237" s="67">
        <v>16575</v>
      </c>
      <c r="U237" s="63"/>
      <c r="V237" s="63"/>
      <c r="W237" s="63"/>
    </row>
    <row r="238" spans="1:23">
      <c r="A238" s="19" t="s">
        <v>463</v>
      </c>
      <c r="B238" s="20" t="s">
        <v>464</v>
      </c>
      <c r="C238" s="17">
        <v>25.799999999999955</v>
      </c>
      <c r="D238" s="16">
        <v>3480.6990582191715</v>
      </c>
      <c r="E238" s="17">
        <v>5.4199999999999591</v>
      </c>
      <c r="F238" s="16">
        <v>5714.1853693971752</v>
      </c>
      <c r="G238" s="17">
        <v>1.4099999999999966</v>
      </c>
      <c r="H238" s="16">
        <v>9199.6960351609177</v>
      </c>
      <c r="I238" s="17">
        <v>0</v>
      </c>
      <c r="J238" s="16">
        <v>0</v>
      </c>
      <c r="K238" s="17">
        <v>197.96666666666667</v>
      </c>
      <c r="L238" s="16">
        <v>16131.286767373816</v>
      </c>
      <c r="M238" s="61">
        <v>34530</v>
      </c>
      <c r="N238" s="21">
        <v>2</v>
      </c>
      <c r="O238" s="71">
        <v>17270</v>
      </c>
      <c r="P238" s="75"/>
      <c r="Q238" s="67"/>
      <c r="R238" s="80">
        <v>2</v>
      </c>
      <c r="S238" s="67">
        <v>17265</v>
      </c>
      <c r="U238" s="63"/>
      <c r="V238" s="63"/>
      <c r="W238" s="63"/>
    </row>
    <row r="239" spans="1:23">
      <c r="A239" s="19" t="s">
        <v>465</v>
      </c>
      <c r="B239" s="20" t="s">
        <v>466</v>
      </c>
      <c r="C239" s="17">
        <v>4.5</v>
      </c>
      <c r="D239" s="16">
        <v>607.09867294520541</v>
      </c>
      <c r="E239" s="17">
        <v>0.64999999999997726</v>
      </c>
      <c r="F239" s="16">
        <v>685.28053323026973</v>
      </c>
      <c r="G239" s="17">
        <v>0</v>
      </c>
      <c r="H239" s="16">
        <v>0</v>
      </c>
      <c r="I239" s="17">
        <v>0</v>
      </c>
      <c r="J239" s="16">
        <v>0</v>
      </c>
      <c r="K239" s="17">
        <v>0</v>
      </c>
      <c r="L239" s="16">
        <v>0</v>
      </c>
      <c r="M239" s="61">
        <v>1290</v>
      </c>
      <c r="N239" s="21">
        <v>2</v>
      </c>
      <c r="O239" s="71">
        <v>650</v>
      </c>
      <c r="P239" s="75"/>
      <c r="Q239" s="67"/>
      <c r="R239" s="80">
        <v>2</v>
      </c>
      <c r="S239" s="67">
        <v>645</v>
      </c>
      <c r="U239" s="63"/>
      <c r="V239" s="63"/>
      <c r="W239" s="63"/>
    </row>
    <row r="240" spans="1:23">
      <c r="A240" s="19" t="s">
        <v>467</v>
      </c>
      <c r="B240" s="20" t="s">
        <v>468</v>
      </c>
      <c r="C240" s="17">
        <v>5.6000000000001364</v>
      </c>
      <c r="D240" s="16">
        <v>755.500570776274</v>
      </c>
      <c r="E240" s="17">
        <v>0.60000000000002274</v>
      </c>
      <c r="F240" s="16">
        <v>632.56664605875653</v>
      </c>
      <c r="G240" s="17">
        <v>0.14000000000000057</v>
      </c>
      <c r="H240" s="16">
        <v>913.44499639896219</v>
      </c>
      <c r="I240" s="17">
        <v>0</v>
      </c>
      <c r="J240" s="16">
        <v>0</v>
      </c>
      <c r="K240" s="17">
        <v>0.23333333333333334</v>
      </c>
      <c r="L240" s="16">
        <v>19.013134765384191</v>
      </c>
      <c r="M240" s="61">
        <v>2320</v>
      </c>
      <c r="N240" s="21">
        <v>2</v>
      </c>
      <c r="O240" s="71">
        <v>1160</v>
      </c>
      <c r="P240" s="75"/>
      <c r="Q240" s="67"/>
      <c r="R240" s="80">
        <v>2</v>
      </c>
      <c r="S240" s="67">
        <v>1160</v>
      </c>
      <c r="U240" s="63"/>
      <c r="V240" s="63"/>
      <c r="W240" s="63"/>
    </row>
    <row r="241" spans="1:23">
      <c r="A241" s="19" t="s">
        <v>469</v>
      </c>
      <c r="B241" s="20" t="s">
        <v>470</v>
      </c>
      <c r="C241" s="17">
        <v>5.4000000000000909</v>
      </c>
      <c r="D241" s="16">
        <v>728.51840753425881</v>
      </c>
      <c r="E241" s="17">
        <v>0.37000000000000455</v>
      </c>
      <c r="F241" s="16">
        <v>390.08276506955661</v>
      </c>
      <c r="G241" s="17">
        <v>0.14999999999999147</v>
      </c>
      <c r="H241" s="16">
        <v>978.69106757025702</v>
      </c>
      <c r="I241" s="17">
        <v>0</v>
      </c>
      <c r="J241" s="16">
        <v>0</v>
      </c>
      <c r="K241" s="17">
        <v>0</v>
      </c>
      <c r="L241" s="16">
        <v>0</v>
      </c>
      <c r="M241" s="61">
        <v>2100</v>
      </c>
      <c r="N241" s="21">
        <v>2</v>
      </c>
      <c r="O241" s="71">
        <v>1050</v>
      </c>
      <c r="P241" s="75"/>
      <c r="Q241" s="67"/>
      <c r="R241" s="80">
        <v>2</v>
      </c>
      <c r="S241" s="67">
        <v>1050</v>
      </c>
      <c r="U241" s="63"/>
      <c r="V241" s="63"/>
      <c r="W241" s="63"/>
    </row>
    <row r="242" spans="1:23">
      <c r="A242" s="19" t="s">
        <v>471</v>
      </c>
      <c r="B242" s="20" t="s">
        <v>472</v>
      </c>
      <c r="C242" s="17">
        <v>5.7999999999999545</v>
      </c>
      <c r="D242" s="16">
        <v>782.48273401825861</v>
      </c>
      <c r="E242" s="17">
        <v>0.58999999999997499</v>
      </c>
      <c r="F242" s="16">
        <v>622.02386862439403</v>
      </c>
      <c r="G242" s="17">
        <v>0.20999999999999375</v>
      </c>
      <c r="H242" s="16">
        <v>1370.1674945983968</v>
      </c>
      <c r="I242" s="17">
        <v>0</v>
      </c>
      <c r="J242" s="16">
        <v>0</v>
      </c>
      <c r="K242" s="17">
        <v>0.16666666666666666</v>
      </c>
      <c r="L242" s="16">
        <v>13.580810546702994</v>
      </c>
      <c r="M242" s="61">
        <v>2790</v>
      </c>
      <c r="N242" s="21">
        <v>2</v>
      </c>
      <c r="O242" s="71">
        <v>1400</v>
      </c>
      <c r="P242" s="75"/>
      <c r="Q242" s="67"/>
      <c r="R242" s="80">
        <v>2</v>
      </c>
      <c r="S242" s="67">
        <v>1395</v>
      </c>
      <c r="U242" s="63"/>
      <c r="V242" s="63"/>
      <c r="W242" s="63"/>
    </row>
    <row r="243" spans="1:23">
      <c r="A243" s="19" t="s">
        <v>473</v>
      </c>
      <c r="B243" s="20" t="s">
        <v>474</v>
      </c>
      <c r="C243" s="17">
        <v>9.0999999999999091</v>
      </c>
      <c r="D243" s="16">
        <v>1227.6884275114032</v>
      </c>
      <c r="E243" s="17">
        <v>0.60999999999998522</v>
      </c>
      <c r="F243" s="16">
        <v>643.10942349302923</v>
      </c>
      <c r="G243" s="17">
        <v>0.15999999999999659</v>
      </c>
      <c r="H243" s="16">
        <v>1043.9371387416445</v>
      </c>
      <c r="I243" s="17">
        <v>0</v>
      </c>
      <c r="J243" s="16">
        <v>0</v>
      </c>
      <c r="K243" s="17">
        <v>53.716666666666669</v>
      </c>
      <c r="L243" s="16">
        <v>4377.0952392023755</v>
      </c>
      <c r="M243" s="61">
        <v>7290</v>
      </c>
      <c r="N243" s="21">
        <v>2</v>
      </c>
      <c r="O243" s="71">
        <v>3650</v>
      </c>
      <c r="P243" s="75"/>
      <c r="Q243" s="67"/>
      <c r="R243" s="80">
        <v>2</v>
      </c>
      <c r="S243" s="67">
        <v>3645</v>
      </c>
      <c r="U243" s="63"/>
      <c r="V243" s="63"/>
      <c r="W243" s="63"/>
    </row>
    <row r="244" spans="1:23">
      <c r="A244" s="19" t="s">
        <v>475</v>
      </c>
      <c r="B244" s="20" t="s">
        <v>476</v>
      </c>
      <c r="C244" s="17">
        <v>7.2999999999999545</v>
      </c>
      <c r="D244" s="16">
        <v>984.84895833332712</v>
      </c>
      <c r="E244" s="17">
        <v>0.73000000000001819</v>
      </c>
      <c r="F244" s="16">
        <v>769.62275270481052</v>
      </c>
      <c r="G244" s="17">
        <v>0.21999999999999886</v>
      </c>
      <c r="H244" s="16">
        <v>1435.4135657697846</v>
      </c>
      <c r="I244" s="17">
        <v>0</v>
      </c>
      <c r="J244" s="16">
        <v>0</v>
      </c>
      <c r="K244" s="17">
        <v>15.666666666666666</v>
      </c>
      <c r="L244" s="16">
        <v>1276.5961913900815</v>
      </c>
      <c r="M244" s="61">
        <v>4470</v>
      </c>
      <c r="N244" s="21">
        <v>2</v>
      </c>
      <c r="O244" s="71">
        <v>2240</v>
      </c>
      <c r="P244" s="75"/>
      <c r="Q244" s="67"/>
      <c r="R244" s="80">
        <v>2</v>
      </c>
      <c r="S244" s="67">
        <v>2235</v>
      </c>
      <c r="U244" s="63"/>
      <c r="V244" s="63"/>
      <c r="W244" s="63"/>
    </row>
    <row r="245" spans="1:23">
      <c r="A245" s="52" t="s">
        <v>477</v>
      </c>
      <c r="B245" s="53" t="s">
        <v>478</v>
      </c>
      <c r="C245" s="54">
        <v>18.599999999999909</v>
      </c>
      <c r="D245" s="59">
        <v>2509.3411815068371</v>
      </c>
      <c r="E245" s="54">
        <v>3.4300000000000068</v>
      </c>
      <c r="F245" s="59">
        <v>3616.1726599690955</v>
      </c>
      <c r="G245" s="54">
        <v>1.1500000000000057</v>
      </c>
      <c r="H245" s="59">
        <v>7503.2981847057672</v>
      </c>
      <c r="I245" s="54">
        <v>0</v>
      </c>
      <c r="J245" s="59">
        <v>0</v>
      </c>
      <c r="K245" s="54">
        <v>19.566666666666666</v>
      </c>
      <c r="L245" s="59">
        <v>1594.3871581829314</v>
      </c>
      <c r="M245" s="62">
        <v>15220</v>
      </c>
      <c r="N245" s="60">
        <v>2</v>
      </c>
      <c r="O245" s="72">
        <v>7610</v>
      </c>
      <c r="P245" s="69"/>
      <c r="Q245" s="68"/>
      <c r="R245" s="81">
        <v>2</v>
      </c>
      <c r="S245" s="68">
        <v>7610</v>
      </c>
      <c r="U245" s="63"/>
      <c r="V245" s="63"/>
      <c r="W245" s="63"/>
    </row>
    <row r="246" spans="1:23">
      <c r="A246" s="19" t="s">
        <v>479</v>
      </c>
      <c r="B246" s="20" t="s">
        <v>480</v>
      </c>
      <c r="C246" s="17">
        <v>32.299999999999955</v>
      </c>
      <c r="D246" s="16">
        <v>4357.6193635844684</v>
      </c>
      <c r="E246" s="17">
        <v>4.1399999999999295</v>
      </c>
      <c r="F246" s="16">
        <v>4364.7098578051809</v>
      </c>
      <c r="G246" s="17">
        <v>0.52999999999998693</v>
      </c>
      <c r="H246" s="16">
        <v>3458.0417720816863</v>
      </c>
      <c r="I246" s="17">
        <v>0</v>
      </c>
      <c r="J246" s="16">
        <v>0</v>
      </c>
      <c r="K246" s="17">
        <v>376.78333333333336</v>
      </c>
      <c r="L246" s="16">
        <v>30702.138402931461</v>
      </c>
      <c r="M246" s="61">
        <v>42880</v>
      </c>
      <c r="N246" s="21">
        <v>2</v>
      </c>
      <c r="O246" s="71">
        <v>21440</v>
      </c>
      <c r="P246" s="75"/>
      <c r="Q246" s="67"/>
      <c r="R246" s="80">
        <v>2</v>
      </c>
      <c r="S246" s="67">
        <v>21440</v>
      </c>
      <c r="U246" s="63"/>
      <c r="V246" s="63"/>
      <c r="W246" s="63"/>
    </row>
    <row r="247" spans="1:23">
      <c r="A247" s="19" t="s">
        <v>481</v>
      </c>
      <c r="B247" s="20" t="s">
        <v>482</v>
      </c>
      <c r="C247" s="17">
        <v>37.300000000000068</v>
      </c>
      <c r="D247" s="16">
        <v>5032.1734446347118</v>
      </c>
      <c r="E247" s="17">
        <v>7.2700000000000102</v>
      </c>
      <c r="F247" s="16">
        <v>7664.5991947449875</v>
      </c>
      <c r="G247" s="17">
        <v>2.8499999999999979</v>
      </c>
      <c r="H247" s="16">
        <v>18595.130283835926</v>
      </c>
      <c r="I247" s="17">
        <v>0</v>
      </c>
      <c r="J247" s="16">
        <v>0</v>
      </c>
      <c r="K247" s="17">
        <v>141.1</v>
      </c>
      <c r="L247" s="16">
        <v>11497.514208838755</v>
      </c>
      <c r="M247" s="61">
        <v>42790</v>
      </c>
      <c r="N247" s="21">
        <v>1</v>
      </c>
      <c r="O247" s="71">
        <v>42790</v>
      </c>
      <c r="P247" s="75"/>
      <c r="Q247" s="67">
        <v>42790</v>
      </c>
      <c r="R247" s="80">
        <v>1</v>
      </c>
      <c r="S247" s="67"/>
      <c r="U247" s="63"/>
      <c r="V247" s="63"/>
      <c r="W247" s="63"/>
    </row>
    <row r="248" spans="1:23">
      <c r="A248" s="19" t="s">
        <v>552</v>
      </c>
      <c r="B248" s="20" t="s">
        <v>907</v>
      </c>
      <c r="C248" s="17">
        <v>4.2999999999999545</v>
      </c>
      <c r="D248" s="16">
        <v>580.11650970319022</v>
      </c>
      <c r="E248" s="17">
        <v>9.9999999999909051E-3</v>
      </c>
      <c r="F248" s="16">
        <v>10.542777434302621</v>
      </c>
      <c r="G248" s="17">
        <v>0</v>
      </c>
      <c r="H248" s="16">
        <v>0</v>
      </c>
      <c r="I248" s="17">
        <v>0</v>
      </c>
      <c r="J248" s="16">
        <v>0</v>
      </c>
      <c r="K248" s="17">
        <v>0</v>
      </c>
      <c r="L248" s="16">
        <v>0</v>
      </c>
      <c r="M248" s="61">
        <v>590</v>
      </c>
      <c r="N248" s="21">
        <v>1</v>
      </c>
      <c r="O248" s="71">
        <f>M248</f>
        <v>590</v>
      </c>
      <c r="P248" s="75"/>
      <c r="Q248" s="67"/>
      <c r="R248" s="80">
        <v>1</v>
      </c>
      <c r="S248" s="67">
        <f>O248</f>
        <v>590</v>
      </c>
      <c r="U248" s="63"/>
      <c r="V248" s="63"/>
      <c r="W248" s="63"/>
    </row>
    <row r="249" spans="1:23">
      <c r="A249" s="19" t="s">
        <v>484</v>
      </c>
      <c r="B249" s="20" t="s">
        <v>485</v>
      </c>
      <c r="C249" s="17">
        <v>20.900000000000091</v>
      </c>
      <c r="D249" s="16">
        <v>2819.6360587899662</v>
      </c>
      <c r="E249" s="17">
        <f>2.64999999999998+0.01</f>
        <v>2.6599999999999797</v>
      </c>
      <c r="F249" s="16">
        <v>2793.8360200927118</v>
      </c>
      <c r="G249" s="17">
        <v>0.66999999999998749</v>
      </c>
      <c r="H249" s="16">
        <v>4371.4867684806486</v>
      </c>
      <c r="I249" s="17">
        <v>0</v>
      </c>
      <c r="J249" s="16">
        <v>0</v>
      </c>
      <c r="K249" s="17">
        <v>104.9</v>
      </c>
      <c r="L249" s="16">
        <v>8547.7621580948653</v>
      </c>
      <c r="M249" s="61">
        <v>18530</v>
      </c>
      <c r="N249" s="21">
        <v>2</v>
      </c>
      <c r="O249" s="71">
        <v>9270</v>
      </c>
      <c r="P249" s="75"/>
      <c r="Q249" s="67"/>
      <c r="R249" s="80">
        <v>2</v>
      </c>
      <c r="S249" s="67">
        <v>9265</v>
      </c>
      <c r="U249" s="63"/>
      <c r="V249" s="63"/>
      <c r="W249" s="63"/>
    </row>
    <row r="250" spans="1:23">
      <c r="A250" s="19" t="s">
        <v>486</v>
      </c>
      <c r="B250" s="20" t="s">
        <v>487</v>
      </c>
      <c r="C250" s="17">
        <v>19.300000000000182</v>
      </c>
      <c r="D250" s="16">
        <v>2603.7787528539056</v>
      </c>
      <c r="E250" s="17">
        <v>3.5800000000000409</v>
      </c>
      <c r="F250" s="16">
        <v>3774.3143214838142</v>
      </c>
      <c r="G250" s="17">
        <v>0.93999999999999773</v>
      </c>
      <c r="H250" s="16">
        <v>6133.1306901072776</v>
      </c>
      <c r="I250" s="17">
        <v>0</v>
      </c>
      <c r="J250" s="16">
        <v>0</v>
      </c>
      <c r="K250" s="17">
        <v>37.299999999999997</v>
      </c>
      <c r="L250" s="16">
        <v>3039.3854003521301</v>
      </c>
      <c r="M250" s="61">
        <f>15550+590</f>
        <v>16140</v>
      </c>
      <c r="N250" s="21">
        <v>2</v>
      </c>
      <c r="O250" s="71">
        <v>7780</v>
      </c>
      <c r="P250" s="75"/>
      <c r="Q250" s="67">
        <f>O250</f>
        <v>7780</v>
      </c>
      <c r="R250" s="80">
        <v>2</v>
      </c>
      <c r="S250" s="67">
        <v>7775</v>
      </c>
      <c r="U250" s="66"/>
      <c r="V250" s="63"/>
      <c r="W250" s="63"/>
    </row>
    <row r="251" spans="1:23">
      <c r="A251" s="19" t="s">
        <v>488</v>
      </c>
      <c r="B251" s="20" t="s">
        <v>489</v>
      </c>
      <c r="C251" s="17">
        <v>48.100000000000136</v>
      </c>
      <c r="D251" s="16">
        <v>6489.2102597032144</v>
      </c>
      <c r="E251" s="17">
        <v>6.9300000000000068</v>
      </c>
      <c r="F251" s="16">
        <v>7306.1447619783694</v>
      </c>
      <c r="G251" s="17">
        <v>1.7299999999999898</v>
      </c>
      <c r="H251" s="16">
        <v>11287.570312644206</v>
      </c>
      <c r="I251" s="17">
        <v>0</v>
      </c>
      <c r="J251" s="16">
        <v>0</v>
      </c>
      <c r="K251" s="17">
        <v>136.73333333333332</v>
      </c>
      <c r="L251" s="16">
        <v>11141.696972515136</v>
      </c>
      <c r="M251" s="61">
        <v>36220</v>
      </c>
      <c r="N251" s="21">
        <v>2</v>
      </c>
      <c r="O251" s="71">
        <v>18110</v>
      </c>
      <c r="P251" s="75"/>
      <c r="Q251" s="67"/>
      <c r="R251" s="80">
        <v>2</v>
      </c>
      <c r="S251" s="67">
        <v>18110</v>
      </c>
      <c r="U251" s="63"/>
      <c r="V251" s="63"/>
      <c r="W251" s="63"/>
    </row>
    <row r="252" spans="1:23">
      <c r="A252" s="19" t="s">
        <v>490</v>
      </c>
      <c r="B252" s="20" t="s">
        <v>491</v>
      </c>
      <c r="C252" s="17">
        <v>23.100000000000136</v>
      </c>
      <c r="D252" s="16">
        <v>3116.4398544520732</v>
      </c>
      <c r="E252" s="17">
        <v>3.1800000000000068</v>
      </c>
      <c r="F252" s="16">
        <v>3352.6032241112898</v>
      </c>
      <c r="G252" s="17">
        <v>1.1400000000000006</v>
      </c>
      <c r="H252" s="16">
        <v>7438.0521135343797</v>
      </c>
      <c r="I252" s="17">
        <v>0</v>
      </c>
      <c r="J252" s="16">
        <v>0</v>
      </c>
      <c r="K252" s="17">
        <v>238.48333333333332</v>
      </c>
      <c r="L252" s="16">
        <v>19432.781811277313</v>
      </c>
      <c r="M252" s="61">
        <v>33340</v>
      </c>
      <c r="N252" s="21">
        <v>2</v>
      </c>
      <c r="O252" s="71">
        <v>16670</v>
      </c>
      <c r="P252" s="75"/>
      <c r="Q252" s="67"/>
      <c r="R252" s="80">
        <v>2</v>
      </c>
      <c r="S252" s="67">
        <v>16670</v>
      </c>
      <c r="U252" s="63"/>
      <c r="V252" s="63"/>
      <c r="W252" s="63"/>
    </row>
    <row r="253" spans="1:23">
      <c r="A253" s="19" t="s">
        <v>492</v>
      </c>
      <c r="B253" s="20" t="s">
        <v>493</v>
      </c>
      <c r="C253" s="17">
        <v>20.599999999999909</v>
      </c>
      <c r="D253" s="16">
        <v>2779.1628139269283</v>
      </c>
      <c r="E253" s="17">
        <v>4.3100000000000023</v>
      </c>
      <c r="F253" s="16">
        <v>4543.937074188565</v>
      </c>
      <c r="G253" s="17">
        <v>0.98999999999999488</v>
      </c>
      <c r="H253" s="16">
        <v>6459.3610459640304</v>
      </c>
      <c r="I253" s="17">
        <v>0</v>
      </c>
      <c r="J253" s="16">
        <v>0</v>
      </c>
      <c r="K253" s="17">
        <v>128.78333333333333</v>
      </c>
      <c r="L253" s="16">
        <v>10493.892309437404</v>
      </c>
      <c r="M253" s="61">
        <v>24280</v>
      </c>
      <c r="N253" s="21">
        <v>2</v>
      </c>
      <c r="O253" s="71">
        <v>12140</v>
      </c>
      <c r="P253" s="75"/>
      <c r="Q253" s="67"/>
      <c r="R253" s="80">
        <v>2</v>
      </c>
      <c r="S253" s="67">
        <v>12140</v>
      </c>
      <c r="U253" s="63"/>
      <c r="V253" s="63"/>
      <c r="W253" s="63"/>
    </row>
    <row r="254" spans="1:23">
      <c r="A254" s="19" t="s">
        <v>494</v>
      </c>
      <c r="B254" s="20" t="s">
        <v>495</v>
      </c>
      <c r="C254" s="17">
        <v>38.799999999999955</v>
      </c>
      <c r="D254" s="16">
        <v>5234.5396689497647</v>
      </c>
      <c r="E254" s="17">
        <v>5.6100000000000136</v>
      </c>
      <c r="F254" s="16">
        <v>5914.4981406491643</v>
      </c>
      <c r="G254" s="17">
        <v>1.9500000000000028</v>
      </c>
      <c r="H254" s="16">
        <v>12722.983878414083</v>
      </c>
      <c r="I254" s="17">
        <v>0</v>
      </c>
      <c r="J254" s="16">
        <v>0</v>
      </c>
      <c r="K254" s="17">
        <v>74.083333333333329</v>
      </c>
      <c r="L254" s="16">
        <v>6036.6702880094808</v>
      </c>
      <c r="M254" s="61">
        <v>29910</v>
      </c>
      <c r="N254" s="21">
        <v>2</v>
      </c>
      <c r="O254" s="71">
        <v>14960</v>
      </c>
      <c r="P254" s="75"/>
      <c r="Q254" s="67"/>
      <c r="R254" s="80">
        <v>2</v>
      </c>
      <c r="S254" s="67">
        <v>14955</v>
      </c>
      <c r="U254" s="63"/>
      <c r="V254" s="63"/>
      <c r="W254" s="63"/>
    </row>
    <row r="255" spans="1:23">
      <c r="A255" s="19" t="s">
        <v>496</v>
      </c>
      <c r="B255" s="20" t="s">
        <v>497</v>
      </c>
      <c r="C255" s="17">
        <v>22.099999999999909</v>
      </c>
      <c r="D255" s="16">
        <v>2981.5290382419967</v>
      </c>
      <c r="E255" s="17">
        <v>6.5600000000000023</v>
      </c>
      <c r="F255" s="16">
        <v>6916.061996908812</v>
      </c>
      <c r="G255" s="17">
        <v>1.6899999999999977</v>
      </c>
      <c r="H255" s="16">
        <v>11026.586027958841</v>
      </c>
      <c r="I255" s="17">
        <v>0</v>
      </c>
      <c r="J255" s="16">
        <v>0</v>
      </c>
      <c r="K255" s="17">
        <v>72.033333333333331</v>
      </c>
      <c r="L255" s="16">
        <v>5869.6263182850344</v>
      </c>
      <c r="M255" s="61">
        <v>26790</v>
      </c>
      <c r="N255" s="21">
        <v>2</v>
      </c>
      <c r="O255" s="71">
        <v>13400</v>
      </c>
      <c r="P255" s="75"/>
      <c r="Q255" s="67"/>
      <c r="R255" s="80">
        <v>2</v>
      </c>
      <c r="S255" s="67">
        <v>13395</v>
      </c>
      <c r="U255" s="63"/>
      <c r="V255" s="63"/>
      <c r="W255" s="63"/>
    </row>
    <row r="256" spans="1:23">
      <c r="A256" s="19" t="s">
        <v>498</v>
      </c>
      <c r="B256" s="20" t="s">
        <v>499</v>
      </c>
      <c r="C256" s="17">
        <v>17.899999999999864</v>
      </c>
      <c r="D256" s="16">
        <v>2414.903610159799</v>
      </c>
      <c r="E256" s="17">
        <v>4.6199999999999477</v>
      </c>
      <c r="F256" s="16">
        <v>4870.7631746521865</v>
      </c>
      <c r="G256" s="17">
        <v>2.1400000000000006</v>
      </c>
      <c r="H256" s="16">
        <v>13962.659230669798</v>
      </c>
      <c r="I256" s="17">
        <v>0</v>
      </c>
      <c r="J256" s="16">
        <v>0</v>
      </c>
      <c r="K256" s="17">
        <v>230.96666666666667</v>
      </c>
      <c r="L256" s="16">
        <v>18820.28725562101</v>
      </c>
      <c r="M256" s="61">
        <v>40070</v>
      </c>
      <c r="N256" s="21">
        <v>2</v>
      </c>
      <c r="O256" s="71">
        <v>20040</v>
      </c>
      <c r="P256" s="75"/>
      <c r="Q256" s="67"/>
      <c r="R256" s="80">
        <v>2</v>
      </c>
      <c r="S256" s="67">
        <v>20035</v>
      </c>
      <c r="U256" s="63"/>
      <c r="V256" s="63"/>
      <c r="W256" s="63"/>
    </row>
    <row r="257" spans="1:23">
      <c r="A257" s="19" t="s">
        <v>500</v>
      </c>
      <c r="B257" s="20" t="s">
        <v>501</v>
      </c>
      <c r="C257" s="17">
        <v>27.599999999999909</v>
      </c>
      <c r="D257" s="16">
        <v>3723.5385273972479</v>
      </c>
      <c r="E257" s="17">
        <v>4.1299999999999955</v>
      </c>
      <c r="F257" s="16">
        <v>4354.1670803709385</v>
      </c>
      <c r="G257" s="17">
        <v>1.3400000000000034</v>
      </c>
      <c r="H257" s="16">
        <v>8742.9735369614828</v>
      </c>
      <c r="I257" s="17">
        <v>0</v>
      </c>
      <c r="J257" s="16">
        <v>0</v>
      </c>
      <c r="K257" s="17">
        <v>276.7</v>
      </c>
      <c r="L257" s="16">
        <v>22546.86166963631</v>
      </c>
      <c r="M257" s="61">
        <v>39370</v>
      </c>
      <c r="N257" s="21">
        <v>2</v>
      </c>
      <c r="O257" s="71">
        <v>19690</v>
      </c>
      <c r="P257" s="75"/>
      <c r="Q257" s="67"/>
      <c r="R257" s="80">
        <v>2</v>
      </c>
      <c r="S257" s="67">
        <v>19685</v>
      </c>
      <c r="U257" s="63"/>
      <c r="V257" s="63"/>
      <c r="W257" s="63"/>
    </row>
    <row r="258" spans="1:23">
      <c r="A258" s="19" t="s">
        <v>502</v>
      </c>
      <c r="B258" s="20" t="s">
        <v>503</v>
      </c>
      <c r="C258" s="17">
        <v>20.099999999999909</v>
      </c>
      <c r="D258" s="16">
        <v>2711.7074058219055</v>
      </c>
      <c r="E258" s="17">
        <v>4.1700000000000159</v>
      </c>
      <c r="F258" s="16">
        <v>4396.3381901082084</v>
      </c>
      <c r="G258" s="17">
        <v>1.5999999999999943</v>
      </c>
      <c r="H258" s="16">
        <v>10439.371387416631</v>
      </c>
      <c r="I258" s="17">
        <v>0</v>
      </c>
      <c r="J258" s="16">
        <v>0</v>
      </c>
      <c r="K258" s="17">
        <v>37.4</v>
      </c>
      <c r="L258" s="16">
        <v>3047.5338866801517</v>
      </c>
      <c r="M258" s="61">
        <v>20590</v>
      </c>
      <c r="N258" s="21">
        <v>2</v>
      </c>
      <c r="O258" s="71">
        <v>10300</v>
      </c>
      <c r="P258" s="75"/>
      <c r="Q258" s="67"/>
      <c r="R258" s="80">
        <v>2</v>
      </c>
      <c r="S258" s="67">
        <v>10295</v>
      </c>
      <c r="U258" s="63"/>
      <c r="V258" s="63"/>
      <c r="W258" s="63"/>
    </row>
    <row r="259" spans="1:23">
      <c r="A259" s="19" t="s">
        <v>504</v>
      </c>
      <c r="B259" s="20" t="s">
        <v>505</v>
      </c>
      <c r="C259" s="17">
        <v>25.099999999999909</v>
      </c>
      <c r="D259" s="16">
        <v>3386.2614868721334</v>
      </c>
      <c r="E259" s="17">
        <v>5.0199999999999818</v>
      </c>
      <c r="F259" s="16">
        <v>5292.4742720247095</v>
      </c>
      <c r="G259" s="17">
        <v>1.769999999999996</v>
      </c>
      <c r="H259" s="16">
        <v>11548.554597329663</v>
      </c>
      <c r="I259" s="17">
        <v>0</v>
      </c>
      <c r="J259" s="16">
        <v>0</v>
      </c>
      <c r="K259" s="17">
        <v>132.08333333333334</v>
      </c>
      <c r="L259" s="16">
        <v>10762.792358262124</v>
      </c>
      <c r="M259" s="61">
        <v>30990</v>
      </c>
      <c r="N259" s="21">
        <v>2</v>
      </c>
      <c r="O259" s="71">
        <v>15500</v>
      </c>
      <c r="P259" s="75"/>
      <c r="Q259" s="67"/>
      <c r="R259" s="80">
        <v>2</v>
      </c>
      <c r="S259" s="67">
        <v>15495</v>
      </c>
      <c r="U259" s="63"/>
      <c r="V259" s="63"/>
      <c r="W259" s="63"/>
    </row>
    <row r="260" spans="1:23">
      <c r="A260" s="19" t="s">
        <v>506</v>
      </c>
      <c r="B260" s="20" t="s">
        <v>507</v>
      </c>
      <c r="C260" s="17">
        <v>26.400000000000091</v>
      </c>
      <c r="D260" s="16">
        <v>3561.6455479452175</v>
      </c>
      <c r="E260" s="17">
        <v>3.2800000000000011</v>
      </c>
      <c r="F260" s="16">
        <v>3458.030998454406</v>
      </c>
      <c r="G260" s="17">
        <v>0.44999999999999574</v>
      </c>
      <c r="H260" s="16">
        <v>2936.0732027109102</v>
      </c>
      <c r="I260" s="17">
        <v>0</v>
      </c>
      <c r="J260" s="16">
        <v>0</v>
      </c>
      <c r="K260" s="17">
        <v>35.533333333333331</v>
      </c>
      <c r="L260" s="16">
        <v>2895.4288085570784</v>
      </c>
      <c r="M260" s="61">
        <v>12850</v>
      </c>
      <c r="N260" s="21">
        <v>1</v>
      </c>
      <c r="O260" s="71">
        <v>12850</v>
      </c>
      <c r="P260" s="75"/>
      <c r="Q260" s="67">
        <v>12850</v>
      </c>
      <c r="R260" s="80">
        <v>1</v>
      </c>
      <c r="S260" s="67"/>
      <c r="U260" s="63"/>
      <c r="V260" s="63"/>
      <c r="W260" s="63"/>
    </row>
    <row r="261" spans="1:23">
      <c r="A261" s="19" t="s">
        <v>508</v>
      </c>
      <c r="B261" s="20" t="s">
        <v>509</v>
      </c>
      <c r="C261" s="17">
        <v>45.099999999999909</v>
      </c>
      <c r="D261" s="16">
        <v>6084.4778110730467</v>
      </c>
      <c r="E261" s="17">
        <v>9.3200000000000216</v>
      </c>
      <c r="F261" s="16">
        <v>9825.8685687790039</v>
      </c>
      <c r="G261" s="17">
        <v>2.5399999999999991</v>
      </c>
      <c r="H261" s="16">
        <v>16572.502077523957</v>
      </c>
      <c r="I261" s="17">
        <v>0</v>
      </c>
      <c r="J261" s="16">
        <v>0</v>
      </c>
      <c r="K261" s="17">
        <v>176.45</v>
      </c>
      <c r="L261" s="16">
        <v>14378.004125794459</v>
      </c>
      <c r="M261" s="61">
        <v>46860</v>
      </c>
      <c r="N261" s="21">
        <v>1</v>
      </c>
      <c r="O261" s="71">
        <v>46860</v>
      </c>
      <c r="P261" s="75"/>
      <c r="Q261" s="67">
        <v>46860</v>
      </c>
      <c r="R261" s="80">
        <v>1</v>
      </c>
      <c r="S261" s="67"/>
      <c r="U261" s="63"/>
      <c r="V261" s="63"/>
      <c r="W261" s="63"/>
    </row>
    <row r="262" spans="1:23">
      <c r="A262" s="19" t="s">
        <v>510</v>
      </c>
      <c r="B262" s="20" t="s">
        <v>511</v>
      </c>
      <c r="C262" s="17">
        <v>16.799999999999955</v>
      </c>
      <c r="D262" s="16">
        <v>2266.5017123287607</v>
      </c>
      <c r="E262" s="17">
        <v>2.7599999999999909</v>
      </c>
      <c r="F262" s="16">
        <v>2909.8065718701605</v>
      </c>
      <c r="G262" s="17">
        <v>0.92999999999999972</v>
      </c>
      <c r="H262" s="16">
        <v>6067.8846189359365</v>
      </c>
      <c r="I262" s="17">
        <v>0</v>
      </c>
      <c r="J262" s="16">
        <v>0</v>
      </c>
      <c r="K262" s="17">
        <v>70.733333333333334</v>
      </c>
      <c r="L262" s="16">
        <v>5763.6959960207505</v>
      </c>
      <c r="M262" s="61">
        <v>17010</v>
      </c>
      <c r="N262" s="21">
        <v>1</v>
      </c>
      <c r="O262" s="71">
        <v>17010</v>
      </c>
      <c r="P262" s="75"/>
      <c r="Q262" s="67">
        <v>17010</v>
      </c>
      <c r="R262" s="80">
        <v>1</v>
      </c>
      <c r="S262" s="67"/>
      <c r="U262" s="63"/>
      <c r="V262" s="63"/>
      <c r="W262" s="63"/>
    </row>
    <row r="263" spans="1:23">
      <c r="A263" s="19" t="s">
        <v>512</v>
      </c>
      <c r="B263" s="20" t="s">
        <v>513</v>
      </c>
      <c r="C263" s="17">
        <v>35.5</v>
      </c>
      <c r="D263" s="16">
        <v>4789.3339754566205</v>
      </c>
      <c r="E263" s="17">
        <v>1.8400000000000034</v>
      </c>
      <c r="F263" s="16">
        <v>1939.87104791345</v>
      </c>
      <c r="G263" s="17">
        <v>0.36999999999999034</v>
      </c>
      <c r="H263" s="16">
        <v>2414.1046333400413</v>
      </c>
      <c r="I263" s="17">
        <v>0</v>
      </c>
      <c r="J263" s="16">
        <v>0</v>
      </c>
      <c r="K263" s="17">
        <v>170.8</v>
      </c>
      <c r="L263" s="16">
        <v>13917.614648261229</v>
      </c>
      <c r="M263" s="61">
        <v>23060</v>
      </c>
      <c r="N263" s="21">
        <v>1</v>
      </c>
      <c r="O263" s="71">
        <v>23060</v>
      </c>
      <c r="P263" s="75"/>
      <c r="Q263" s="67">
        <v>23060</v>
      </c>
      <c r="R263" s="80">
        <v>1</v>
      </c>
      <c r="S263" s="67"/>
      <c r="U263" s="63"/>
      <c r="V263" s="63"/>
      <c r="W263" s="63"/>
    </row>
    <row r="264" spans="1:23">
      <c r="A264" s="19" t="s">
        <v>514</v>
      </c>
      <c r="B264" s="20" t="s">
        <v>515</v>
      </c>
      <c r="C264" s="17">
        <v>13</v>
      </c>
      <c r="D264" s="16">
        <v>1753.8406107305934</v>
      </c>
      <c r="E264" s="17">
        <v>2.6399999999999864</v>
      </c>
      <c r="F264" s="16">
        <v>2783.2932426584089</v>
      </c>
      <c r="G264" s="17">
        <v>0.86999999999999034</v>
      </c>
      <c r="H264" s="16">
        <v>5676.4081919077507</v>
      </c>
      <c r="I264" s="17">
        <v>0</v>
      </c>
      <c r="J264" s="16">
        <v>0</v>
      </c>
      <c r="K264" s="17">
        <v>44.483333333333334</v>
      </c>
      <c r="L264" s="16">
        <v>3624.7183349150291</v>
      </c>
      <c r="M264" s="61">
        <v>13840</v>
      </c>
      <c r="N264" s="21">
        <v>1</v>
      </c>
      <c r="O264" s="71">
        <v>13840</v>
      </c>
      <c r="P264" s="75"/>
      <c r="Q264" s="67">
        <v>13840</v>
      </c>
      <c r="R264" s="80">
        <v>1</v>
      </c>
      <c r="S264" s="67"/>
      <c r="U264" s="63"/>
      <c r="V264" s="63"/>
      <c r="W264" s="63"/>
    </row>
    <row r="265" spans="1:23">
      <c r="A265" s="19" t="s">
        <v>516</v>
      </c>
      <c r="B265" s="20" t="s">
        <v>517</v>
      </c>
      <c r="C265" s="17">
        <v>30.799999999999955</v>
      </c>
      <c r="D265" s="16">
        <v>4155.2531392694</v>
      </c>
      <c r="E265" s="17">
        <v>3.1699999999999591</v>
      </c>
      <c r="F265" s="16">
        <v>3342.0604466769273</v>
      </c>
      <c r="G265" s="17">
        <v>0.86000000000001364</v>
      </c>
      <c r="H265" s="16">
        <v>5611.1621207365488</v>
      </c>
      <c r="I265" s="17">
        <v>0</v>
      </c>
      <c r="J265" s="16">
        <v>0</v>
      </c>
      <c r="K265" s="17">
        <v>142.55000000000001</v>
      </c>
      <c r="L265" s="16">
        <v>11615.667260595072</v>
      </c>
      <c r="M265" s="61">
        <v>24720</v>
      </c>
      <c r="N265" s="21">
        <v>2</v>
      </c>
      <c r="O265" s="71">
        <v>12360</v>
      </c>
      <c r="P265" s="75"/>
      <c r="Q265" s="67"/>
      <c r="R265" s="80">
        <v>2</v>
      </c>
      <c r="S265" s="67">
        <v>12360</v>
      </c>
      <c r="U265" s="63"/>
      <c r="V265" s="63"/>
      <c r="W265" s="63"/>
    </row>
    <row r="266" spans="1:23">
      <c r="A266" s="19" t="s">
        <v>518</v>
      </c>
      <c r="B266" s="20" t="s">
        <v>519</v>
      </c>
      <c r="C266" s="17">
        <v>27.200000000000045</v>
      </c>
      <c r="D266" s="16">
        <v>3669.5742009132478</v>
      </c>
      <c r="E266" s="17">
        <v>4.8799999999999955</v>
      </c>
      <c r="F266" s="16">
        <v>5144.8753879443539</v>
      </c>
      <c r="G266" s="17">
        <v>1.3899999999999864</v>
      </c>
      <c r="H266" s="16">
        <v>9069.203892818141</v>
      </c>
      <c r="I266" s="17">
        <v>0</v>
      </c>
      <c r="J266" s="16">
        <v>0</v>
      </c>
      <c r="K266" s="17">
        <v>125.4</v>
      </c>
      <c r="L266" s="16">
        <v>10218.201855339334</v>
      </c>
      <c r="M266" s="61">
        <v>28100</v>
      </c>
      <c r="N266" s="21">
        <v>2</v>
      </c>
      <c r="O266" s="71">
        <v>14050</v>
      </c>
      <c r="P266" s="75"/>
      <c r="Q266" s="67"/>
      <c r="R266" s="80">
        <v>2</v>
      </c>
      <c r="S266" s="67">
        <v>14050</v>
      </c>
      <c r="U266" s="63"/>
      <c r="V266" s="63"/>
      <c r="W266" s="63"/>
    </row>
    <row r="267" spans="1:23">
      <c r="A267" s="19" t="s">
        <v>520</v>
      </c>
      <c r="B267" s="20" t="s">
        <v>521</v>
      </c>
      <c r="C267" s="17">
        <v>23.799999999999955</v>
      </c>
      <c r="D267" s="16">
        <v>3210.8774257990804</v>
      </c>
      <c r="E267" s="17">
        <v>2.5300000000000296</v>
      </c>
      <c r="F267" s="16">
        <v>2667.3226908810202</v>
      </c>
      <c r="G267" s="17">
        <v>0.75</v>
      </c>
      <c r="H267" s="16">
        <v>4893.4553378515629</v>
      </c>
      <c r="I267" s="17">
        <v>0</v>
      </c>
      <c r="J267" s="16">
        <v>0</v>
      </c>
      <c r="K267" s="17">
        <v>212.93333333333334</v>
      </c>
      <c r="L267" s="16">
        <v>17350.843554467745</v>
      </c>
      <c r="M267" s="61">
        <v>28120</v>
      </c>
      <c r="N267" s="21">
        <v>2</v>
      </c>
      <c r="O267" s="71">
        <v>14060</v>
      </c>
      <c r="P267" s="75"/>
      <c r="Q267" s="67"/>
      <c r="R267" s="80">
        <v>2</v>
      </c>
      <c r="S267" s="67">
        <v>14060</v>
      </c>
      <c r="U267" s="63"/>
      <c r="V267" s="63"/>
      <c r="W267" s="63"/>
    </row>
    <row r="268" spans="1:23">
      <c r="A268" s="19" t="s">
        <v>522</v>
      </c>
      <c r="B268" s="20" t="s">
        <v>523</v>
      </c>
      <c r="C268" s="17">
        <v>22.200000000000045</v>
      </c>
      <c r="D268" s="16">
        <v>2995.0201198630198</v>
      </c>
      <c r="E268" s="17">
        <v>6.0099999999999909</v>
      </c>
      <c r="F268" s="16">
        <v>6336.2092380216282</v>
      </c>
      <c r="G268" s="17">
        <v>1.4299999999999926</v>
      </c>
      <c r="H268" s="16">
        <v>9330.1881775035999</v>
      </c>
      <c r="I268" s="17">
        <v>0</v>
      </c>
      <c r="J268" s="16">
        <v>0</v>
      </c>
      <c r="K268" s="17">
        <v>162.4</v>
      </c>
      <c r="L268" s="16">
        <v>13233.141796707398</v>
      </c>
      <c r="M268" s="61">
        <v>31890</v>
      </c>
      <c r="N268" s="21">
        <v>2</v>
      </c>
      <c r="O268" s="71">
        <v>15950</v>
      </c>
      <c r="P268" s="75"/>
      <c r="Q268" s="67"/>
      <c r="R268" s="80">
        <v>2</v>
      </c>
      <c r="S268" s="67">
        <v>15945</v>
      </c>
      <c r="U268" s="63"/>
      <c r="V268" s="63"/>
      <c r="W268" s="63"/>
    </row>
    <row r="269" spans="1:23">
      <c r="A269" s="19" t="s">
        <v>524</v>
      </c>
      <c r="B269" s="20" t="s">
        <v>525</v>
      </c>
      <c r="C269" s="17">
        <v>30.099999999999909</v>
      </c>
      <c r="D269" s="16">
        <v>4060.8155679223619</v>
      </c>
      <c r="E269" s="17">
        <v>8.32000000000005</v>
      </c>
      <c r="F269" s="16">
        <v>8771.5908253478119</v>
      </c>
      <c r="G269" s="17">
        <v>2.4500000000000171</v>
      </c>
      <c r="H269" s="16">
        <v>15985.287436981886</v>
      </c>
      <c r="I269" s="17">
        <v>0</v>
      </c>
      <c r="J269" s="16">
        <v>0</v>
      </c>
      <c r="K269" s="17">
        <v>219.9</v>
      </c>
      <c r="L269" s="16">
        <v>17918.52143531993</v>
      </c>
      <c r="M269" s="61">
        <v>46740</v>
      </c>
      <c r="N269" s="21">
        <v>2</v>
      </c>
      <c r="O269" s="71">
        <v>23370</v>
      </c>
      <c r="P269" s="75"/>
      <c r="Q269" s="67"/>
      <c r="R269" s="80">
        <v>2</v>
      </c>
      <c r="S269" s="67">
        <v>23370</v>
      </c>
      <c r="U269" s="63"/>
      <c r="V269" s="63"/>
      <c r="W269" s="63"/>
    </row>
    <row r="270" spans="1:23">
      <c r="A270" s="19" t="s">
        <v>526</v>
      </c>
      <c r="B270" s="20" t="s">
        <v>527</v>
      </c>
      <c r="C270" s="17">
        <v>23.5</v>
      </c>
      <c r="D270" s="16">
        <v>3170.4041809360729</v>
      </c>
      <c r="E270" s="17">
        <v>1.6899999999999977</v>
      </c>
      <c r="F270" s="16">
        <v>1781.7293863987611</v>
      </c>
      <c r="G270" s="17">
        <v>0.48999999999999488</v>
      </c>
      <c r="H270" s="16">
        <v>3197.0574873963214</v>
      </c>
      <c r="I270" s="17">
        <v>0</v>
      </c>
      <c r="J270" s="16">
        <v>0</v>
      </c>
      <c r="K270" s="17">
        <v>34.5</v>
      </c>
      <c r="L270" s="16">
        <v>2811.2277831675196</v>
      </c>
      <c r="M270" s="61">
        <v>10960</v>
      </c>
      <c r="N270" s="21">
        <v>2</v>
      </c>
      <c r="O270" s="71">
        <v>5480</v>
      </c>
      <c r="P270" s="75"/>
      <c r="Q270" s="67"/>
      <c r="R270" s="80">
        <v>2</v>
      </c>
      <c r="S270" s="67">
        <v>5480</v>
      </c>
      <c r="U270" s="63"/>
      <c r="V270" s="63"/>
      <c r="W270" s="63"/>
    </row>
    <row r="271" spans="1:23">
      <c r="A271" s="19" t="s">
        <v>528</v>
      </c>
      <c r="B271" s="20" t="s">
        <v>529</v>
      </c>
      <c r="C271" s="17">
        <v>18.5</v>
      </c>
      <c r="D271" s="16">
        <v>2495.8500998858444</v>
      </c>
      <c r="E271" s="17">
        <v>3.089999999999975</v>
      </c>
      <c r="F271" s="16">
        <v>3257.7182272024465</v>
      </c>
      <c r="G271" s="17">
        <v>1.1299999999999955</v>
      </c>
      <c r="H271" s="16">
        <v>7372.8060423629922</v>
      </c>
      <c r="I271" s="17">
        <v>0</v>
      </c>
      <c r="J271" s="16">
        <v>0</v>
      </c>
      <c r="K271" s="17">
        <v>85.083333333333329</v>
      </c>
      <c r="L271" s="16">
        <v>6933.0037840918785</v>
      </c>
      <c r="M271" s="61">
        <v>20060</v>
      </c>
      <c r="N271" s="21">
        <v>2</v>
      </c>
      <c r="O271" s="71">
        <v>10030</v>
      </c>
      <c r="P271" s="75"/>
      <c r="Q271" s="67"/>
      <c r="R271" s="80">
        <v>2</v>
      </c>
      <c r="S271" s="67">
        <v>10030</v>
      </c>
      <c r="U271" s="63"/>
      <c r="V271" s="63"/>
      <c r="W271" s="63"/>
    </row>
    <row r="272" spans="1:23">
      <c r="A272" s="19" t="s">
        <v>530</v>
      </c>
      <c r="B272" s="20" t="s">
        <v>531</v>
      </c>
      <c r="C272" s="17">
        <v>22.699999999999818</v>
      </c>
      <c r="D272" s="16">
        <v>3062.4755279680116</v>
      </c>
      <c r="E272" s="17">
        <v>2.5299999999999727</v>
      </c>
      <c r="F272" s="16">
        <v>2667.3226908809602</v>
      </c>
      <c r="G272" s="17">
        <v>0.37000000000000455</v>
      </c>
      <c r="H272" s="16">
        <v>2414.1046333401341</v>
      </c>
      <c r="I272" s="17">
        <v>0</v>
      </c>
      <c r="J272" s="16">
        <v>0</v>
      </c>
      <c r="K272" s="17">
        <v>89.61666666666666</v>
      </c>
      <c r="L272" s="16">
        <v>7302.4018309621997</v>
      </c>
      <c r="M272" s="61">
        <v>15450</v>
      </c>
      <c r="N272" s="21">
        <v>2</v>
      </c>
      <c r="O272" s="71">
        <v>7730</v>
      </c>
      <c r="P272" s="75"/>
      <c r="Q272" s="67"/>
      <c r="R272" s="80">
        <v>2</v>
      </c>
      <c r="S272" s="67">
        <v>7725</v>
      </c>
      <c r="U272" s="63"/>
      <c r="V272" s="63"/>
      <c r="W272" s="63"/>
    </row>
    <row r="273" spans="1:23">
      <c r="A273" s="19" t="s">
        <v>532</v>
      </c>
      <c r="B273" s="20" t="s">
        <v>533</v>
      </c>
      <c r="C273" s="17">
        <v>29.699999999999989</v>
      </c>
      <c r="D273" s="16">
        <v>4006.8512414383545</v>
      </c>
      <c r="E273" s="17">
        <v>2.910000000000025</v>
      </c>
      <c r="F273" s="16">
        <v>3067.9482333848796</v>
      </c>
      <c r="G273" s="17">
        <v>0.82999999999999829</v>
      </c>
      <c r="H273" s="16">
        <v>5415.4239072223854</v>
      </c>
      <c r="I273" s="17">
        <v>0</v>
      </c>
      <c r="J273" s="16">
        <v>0</v>
      </c>
      <c r="K273" s="17">
        <v>209.86666666666667</v>
      </c>
      <c r="L273" s="16">
        <v>17100.956640408411</v>
      </c>
      <c r="M273" s="61">
        <v>29590</v>
      </c>
      <c r="N273" s="21">
        <v>2</v>
      </c>
      <c r="O273" s="71">
        <v>14800</v>
      </c>
      <c r="P273" s="75"/>
      <c r="Q273" s="67"/>
      <c r="R273" s="80">
        <v>2</v>
      </c>
      <c r="S273" s="67">
        <v>14795</v>
      </c>
      <c r="U273" s="63"/>
      <c r="V273" s="63"/>
      <c r="W273" s="63"/>
    </row>
    <row r="274" spans="1:23">
      <c r="A274" s="19" t="s">
        <v>534</v>
      </c>
      <c r="B274" s="20" t="s">
        <v>535</v>
      </c>
      <c r="C274" s="17">
        <v>25</v>
      </c>
      <c r="D274" s="16">
        <v>3372.7704052511413</v>
      </c>
      <c r="E274" s="17">
        <v>5.1699999999999591</v>
      </c>
      <c r="F274" s="16">
        <v>5450.6159335393695</v>
      </c>
      <c r="G274" s="17">
        <v>1.6299999999999955</v>
      </c>
      <c r="H274" s="16">
        <v>10635.109600930702</v>
      </c>
      <c r="I274" s="17">
        <v>0</v>
      </c>
      <c r="J274" s="16">
        <v>0</v>
      </c>
      <c r="K274" s="17">
        <v>38.31666666666667</v>
      </c>
      <c r="L274" s="16">
        <v>3122.2283446870188</v>
      </c>
      <c r="M274" s="61">
        <v>22580</v>
      </c>
      <c r="N274" s="21">
        <v>2</v>
      </c>
      <c r="O274" s="71">
        <v>11290</v>
      </c>
      <c r="P274" s="75"/>
      <c r="Q274" s="67"/>
      <c r="R274" s="80">
        <v>2</v>
      </c>
      <c r="S274" s="67">
        <v>11290</v>
      </c>
      <c r="U274" s="63"/>
      <c r="V274" s="63"/>
      <c r="W274" s="63"/>
    </row>
    <row r="275" spans="1:23">
      <c r="A275" s="19" t="s">
        <v>536</v>
      </c>
      <c r="B275" s="20" t="s">
        <v>537</v>
      </c>
      <c r="C275" s="17">
        <v>19.900000000000091</v>
      </c>
      <c r="D275" s="16">
        <v>2684.7252425799206</v>
      </c>
      <c r="E275" s="17">
        <v>2.7599999999999909</v>
      </c>
      <c r="F275" s="16">
        <v>2909.8065718701605</v>
      </c>
      <c r="G275" s="17">
        <v>0.9100000000000108</v>
      </c>
      <c r="H275" s="16">
        <v>5937.3924765933007</v>
      </c>
      <c r="I275" s="17">
        <v>0</v>
      </c>
      <c r="J275" s="16">
        <v>0</v>
      </c>
      <c r="K275" s="17">
        <v>45.1</v>
      </c>
      <c r="L275" s="16">
        <v>3674.9673339378305</v>
      </c>
      <c r="M275" s="61">
        <v>15210</v>
      </c>
      <c r="N275" s="21">
        <v>2</v>
      </c>
      <c r="O275" s="71">
        <v>7610</v>
      </c>
      <c r="P275" s="75"/>
      <c r="Q275" s="67"/>
      <c r="R275" s="80">
        <v>2</v>
      </c>
      <c r="S275" s="67">
        <v>7605</v>
      </c>
      <c r="U275" s="63"/>
      <c r="V275" s="63"/>
      <c r="W275" s="63"/>
    </row>
    <row r="276" spans="1:23">
      <c r="A276" s="19" t="s">
        <v>538</v>
      </c>
      <c r="B276" s="20" t="s">
        <v>539</v>
      </c>
      <c r="C276" s="17">
        <v>22.599999999999909</v>
      </c>
      <c r="D276" s="16">
        <v>3048.9844463470195</v>
      </c>
      <c r="E276" s="17">
        <v>3.1699999999999591</v>
      </c>
      <c r="F276" s="16">
        <v>3342.0604466769273</v>
      </c>
      <c r="G276" s="17">
        <v>1.3100000000000023</v>
      </c>
      <c r="H276" s="16">
        <v>8547.2353234474122</v>
      </c>
      <c r="I276" s="17">
        <v>0</v>
      </c>
      <c r="J276" s="16">
        <v>0</v>
      </c>
      <c r="K276" s="17">
        <v>56.283333333333331</v>
      </c>
      <c r="L276" s="16">
        <v>4586.2397216216013</v>
      </c>
      <c r="M276" s="61">
        <v>19520</v>
      </c>
      <c r="N276" s="21">
        <v>2</v>
      </c>
      <c r="O276" s="71">
        <v>9760</v>
      </c>
      <c r="P276" s="75"/>
      <c r="Q276" s="67"/>
      <c r="R276" s="80">
        <v>2</v>
      </c>
      <c r="S276" s="67">
        <v>9760</v>
      </c>
      <c r="U276" s="63"/>
      <c r="V276" s="63"/>
      <c r="W276" s="63"/>
    </row>
    <row r="277" spans="1:23">
      <c r="A277" s="19" t="s">
        <v>540</v>
      </c>
      <c r="B277" s="20" t="s">
        <v>541</v>
      </c>
      <c r="C277" s="17">
        <v>28.900000000000091</v>
      </c>
      <c r="D277" s="16">
        <v>3898.9225884703314</v>
      </c>
      <c r="E277" s="17">
        <v>6.2300000000000182</v>
      </c>
      <c r="F277" s="16">
        <v>6568.1503415765255</v>
      </c>
      <c r="G277" s="17">
        <v>2.3299999999999983</v>
      </c>
      <c r="H277" s="16">
        <v>15202.334582925512</v>
      </c>
      <c r="I277" s="17">
        <v>0</v>
      </c>
      <c r="J277" s="16">
        <v>0</v>
      </c>
      <c r="K277" s="17">
        <v>101.41666666666667</v>
      </c>
      <c r="L277" s="16">
        <v>8263.9232176687728</v>
      </c>
      <c r="M277" s="61">
        <v>33930</v>
      </c>
      <c r="N277" s="21">
        <v>2</v>
      </c>
      <c r="O277" s="71">
        <v>16970</v>
      </c>
      <c r="P277" s="75"/>
      <c r="Q277" s="67"/>
      <c r="R277" s="80">
        <v>2</v>
      </c>
      <c r="S277" s="67">
        <v>16965</v>
      </c>
      <c r="U277" s="63"/>
      <c r="V277" s="63"/>
      <c r="W277" s="63"/>
    </row>
    <row r="278" spans="1:23">
      <c r="A278" s="19" t="s">
        <v>542</v>
      </c>
      <c r="B278" s="20" t="s">
        <v>543</v>
      </c>
      <c r="C278" s="17">
        <v>17.200000000000045</v>
      </c>
      <c r="D278" s="16">
        <v>2320.4660388127913</v>
      </c>
      <c r="E278" s="17">
        <v>2.6599999999999966</v>
      </c>
      <c r="F278" s="16">
        <v>2804.3787975270443</v>
      </c>
      <c r="G278" s="17">
        <v>0.51000000000000512</v>
      </c>
      <c r="H278" s="16">
        <v>3327.5496297390964</v>
      </c>
      <c r="I278" s="17">
        <v>0</v>
      </c>
      <c r="J278" s="16">
        <v>0</v>
      </c>
      <c r="K278" s="17">
        <v>22.683333333333334</v>
      </c>
      <c r="L278" s="16">
        <v>1848.3483154062776</v>
      </c>
      <c r="M278" s="61">
        <v>10300</v>
      </c>
      <c r="N278" s="21">
        <v>1</v>
      </c>
      <c r="O278" s="71">
        <v>10300</v>
      </c>
      <c r="P278" s="75"/>
      <c r="Q278" s="67">
        <v>10300</v>
      </c>
      <c r="R278" s="80">
        <v>1</v>
      </c>
      <c r="S278" s="67"/>
      <c r="U278" s="63"/>
      <c r="V278" s="63"/>
      <c r="W278" s="63"/>
    </row>
    <row r="279" spans="1:23">
      <c r="A279" s="19" t="s">
        <v>544</v>
      </c>
      <c r="B279" s="20" t="s">
        <v>545</v>
      </c>
      <c r="C279" s="17">
        <v>25.200000000000045</v>
      </c>
      <c r="D279" s="16">
        <v>3399.7525684931566</v>
      </c>
      <c r="E279" s="17">
        <v>2.1500000000000057</v>
      </c>
      <c r="F279" s="16">
        <v>2266.6971483771313</v>
      </c>
      <c r="G279" s="17">
        <v>0.71000000000000085</v>
      </c>
      <c r="H279" s="16">
        <v>4632.4710531661522</v>
      </c>
      <c r="I279" s="17">
        <v>0</v>
      </c>
      <c r="J279" s="16">
        <v>0</v>
      </c>
      <c r="K279" s="17">
        <v>224.35</v>
      </c>
      <c r="L279" s="16">
        <v>18281.129076916899</v>
      </c>
      <c r="M279" s="61">
        <v>28580</v>
      </c>
      <c r="N279" s="21">
        <v>1</v>
      </c>
      <c r="O279" s="71">
        <v>28580</v>
      </c>
      <c r="P279" s="75"/>
      <c r="Q279" s="67">
        <v>28580</v>
      </c>
      <c r="R279" s="80">
        <v>1</v>
      </c>
      <c r="S279" s="67"/>
      <c r="U279" s="63"/>
      <c r="V279" s="63"/>
      <c r="W279" s="63"/>
    </row>
    <row r="280" spans="1:23">
      <c r="A280" s="19" t="s">
        <v>546</v>
      </c>
      <c r="B280" s="20" t="s">
        <v>547</v>
      </c>
      <c r="C280" s="17">
        <v>16.899999999999636</v>
      </c>
      <c r="D280" s="16">
        <v>2279.9927939497225</v>
      </c>
      <c r="E280" s="17">
        <v>1.6999999999999886</v>
      </c>
      <c r="F280" s="16">
        <v>1792.2721638330636</v>
      </c>
      <c r="G280" s="17">
        <v>0.30999999999998806</v>
      </c>
      <c r="H280" s="16">
        <v>2022.6282063119017</v>
      </c>
      <c r="I280" s="17">
        <v>0</v>
      </c>
      <c r="J280" s="16">
        <v>0</v>
      </c>
      <c r="K280" s="17">
        <v>8.0333333333333332</v>
      </c>
      <c r="L280" s="16">
        <v>654.59506835108436</v>
      </c>
      <c r="M280" s="61">
        <v>6750</v>
      </c>
      <c r="N280" s="21">
        <v>1</v>
      </c>
      <c r="O280" s="71">
        <v>6750</v>
      </c>
      <c r="P280" s="75"/>
      <c r="Q280" s="67">
        <v>6750</v>
      </c>
      <c r="R280" s="80">
        <v>1</v>
      </c>
      <c r="S280" s="67"/>
      <c r="U280" s="63"/>
      <c r="V280" s="63"/>
      <c r="W280" s="63"/>
    </row>
    <row r="281" spans="1:23">
      <c r="A281" s="19" t="s">
        <v>548</v>
      </c>
      <c r="B281" s="20" t="s">
        <v>549</v>
      </c>
      <c r="C281" s="17">
        <v>24</v>
      </c>
      <c r="D281" s="16">
        <v>3237.8595890410957</v>
      </c>
      <c r="E281" s="17">
        <v>1.6800000000000068</v>
      </c>
      <c r="F281" s="16">
        <v>1771.1866089644584</v>
      </c>
      <c r="G281" s="17">
        <v>0.42999999999999972</v>
      </c>
      <c r="H281" s="16">
        <v>2805.581060368228</v>
      </c>
      <c r="I281" s="17">
        <v>0</v>
      </c>
      <c r="J281" s="16">
        <v>0</v>
      </c>
      <c r="K281" s="17">
        <v>52.633333333333333</v>
      </c>
      <c r="L281" s="16">
        <v>4288.8199706488058</v>
      </c>
      <c r="M281" s="61">
        <v>12100</v>
      </c>
      <c r="N281" s="21">
        <v>1</v>
      </c>
      <c r="O281" s="71">
        <v>12100</v>
      </c>
      <c r="P281" s="75"/>
      <c r="Q281" s="67">
        <v>12100</v>
      </c>
      <c r="R281" s="80">
        <v>1</v>
      </c>
      <c r="S281" s="67"/>
      <c r="U281" s="63"/>
      <c r="V281" s="63"/>
      <c r="W281" s="63"/>
    </row>
    <row r="282" spans="1:23">
      <c r="A282" s="19" t="s">
        <v>550</v>
      </c>
      <c r="B282" s="20" t="s">
        <v>551</v>
      </c>
      <c r="C282" s="17">
        <v>18.200000000000045</v>
      </c>
      <c r="D282" s="16">
        <v>2455.3768550228369</v>
      </c>
      <c r="E282" s="17">
        <v>3.6899999999999693</v>
      </c>
      <c r="F282" s="16">
        <v>3890.2848732611728</v>
      </c>
      <c r="G282" s="17">
        <v>0.89999999999999147</v>
      </c>
      <c r="H282" s="16">
        <v>5872.1464054218204</v>
      </c>
      <c r="I282" s="17">
        <v>0</v>
      </c>
      <c r="J282" s="16">
        <v>0</v>
      </c>
      <c r="K282" s="17">
        <v>28.216666666666665</v>
      </c>
      <c r="L282" s="16">
        <v>2299.2312255568168</v>
      </c>
      <c r="M282" s="61">
        <v>14520</v>
      </c>
      <c r="N282" s="21">
        <v>1</v>
      </c>
      <c r="O282" s="71">
        <v>14520</v>
      </c>
      <c r="P282" s="75"/>
      <c r="Q282" s="67">
        <v>14520</v>
      </c>
      <c r="R282" s="80">
        <v>1</v>
      </c>
      <c r="S282" s="67"/>
      <c r="U282" s="63"/>
      <c r="V282" s="63"/>
      <c r="W282" s="63"/>
    </row>
    <row r="283" spans="1:23">
      <c r="A283" s="19" t="s">
        <v>483</v>
      </c>
      <c r="B283" s="20" t="s">
        <v>908</v>
      </c>
      <c r="C283" s="17">
        <f>25.5+4.3</f>
        <v>29.8</v>
      </c>
      <c r="D283" s="16">
        <v>3440.2258133561641</v>
      </c>
      <c r="E283" s="17">
        <v>1.9000000000000057</v>
      </c>
      <c r="F283" s="16">
        <v>2003.1277125193258</v>
      </c>
      <c r="G283" s="17">
        <v>0.39000000000000057</v>
      </c>
      <c r="H283" s="16">
        <v>2544.5967756828168</v>
      </c>
      <c r="I283" s="17">
        <v>0</v>
      </c>
      <c r="J283" s="16">
        <v>0</v>
      </c>
      <c r="K283" s="17">
        <v>87.066666666666663</v>
      </c>
      <c r="L283" s="16">
        <v>7094.6154295976439</v>
      </c>
      <c r="M283" s="61">
        <f>15080+590</f>
        <v>15670</v>
      </c>
      <c r="N283" s="21">
        <v>2</v>
      </c>
      <c r="O283" s="71">
        <f>ROUND(M283/N283,-1)</f>
        <v>7840</v>
      </c>
      <c r="P283" s="75"/>
      <c r="Q283" s="67">
        <f>O283</f>
        <v>7840</v>
      </c>
      <c r="R283" s="80">
        <v>2</v>
      </c>
      <c r="S283" s="67">
        <f>Q283</f>
        <v>7840</v>
      </c>
      <c r="U283" s="63"/>
      <c r="V283" s="63"/>
      <c r="W283" s="63"/>
    </row>
    <row r="284" spans="1:23">
      <c r="A284" s="19" t="s">
        <v>553</v>
      </c>
      <c r="B284" s="20" t="s">
        <v>554</v>
      </c>
      <c r="C284" s="17">
        <v>14.399999999999864</v>
      </c>
      <c r="D284" s="16">
        <v>1942.7157534246389</v>
      </c>
      <c r="E284" s="17">
        <v>1.2199999999999704</v>
      </c>
      <c r="F284" s="16">
        <v>1286.2188469860585</v>
      </c>
      <c r="G284" s="17">
        <v>0.17999999999999261</v>
      </c>
      <c r="H284" s="16">
        <v>1174.4292810843269</v>
      </c>
      <c r="I284" s="17">
        <v>0</v>
      </c>
      <c r="J284" s="16">
        <v>0</v>
      </c>
      <c r="K284" s="17">
        <v>29.466666666666665</v>
      </c>
      <c r="L284" s="16">
        <v>2401.0873046570891</v>
      </c>
      <c r="M284" s="61">
        <v>6800</v>
      </c>
      <c r="N284" s="21">
        <v>2</v>
      </c>
      <c r="O284" s="71">
        <v>3400</v>
      </c>
      <c r="P284" s="75"/>
      <c r="Q284" s="67"/>
      <c r="R284" s="80">
        <v>2</v>
      </c>
      <c r="S284" s="67">
        <v>3400</v>
      </c>
      <c r="U284" s="63"/>
      <c r="V284" s="63"/>
      <c r="W284" s="63"/>
    </row>
    <row r="285" spans="1:23">
      <c r="A285" s="19" t="s">
        <v>555</v>
      </c>
      <c r="B285" s="20" t="s">
        <v>556</v>
      </c>
      <c r="C285" s="17">
        <v>37.299999999999955</v>
      </c>
      <c r="D285" s="16">
        <v>5032.1734446346964</v>
      </c>
      <c r="E285" s="17">
        <v>9.25</v>
      </c>
      <c r="F285" s="16">
        <v>9752.0691267387956</v>
      </c>
      <c r="G285" s="17">
        <v>3.0500000000000114</v>
      </c>
      <c r="H285" s="16">
        <v>19900.051707263097</v>
      </c>
      <c r="I285" s="17">
        <v>0</v>
      </c>
      <c r="J285" s="16">
        <v>0</v>
      </c>
      <c r="K285" s="17">
        <v>242.46666666666667</v>
      </c>
      <c r="L285" s="16">
        <v>19757.363183343517</v>
      </c>
      <c r="M285" s="61">
        <v>54440</v>
      </c>
      <c r="N285" s="21">
        <v>2</v>
      </c>
      <c r="O285" s="71">
        <v>27220</v>
      </c>
      <c r="P285" s="75"/>
      <c r="Q285" s="67"/>
      <c r="R285" s="80">
        <v>2</v>
      </c>
      <c r="S285" s="67">
        <v>27220</v>
      </c>
      <c r="U285" s="63"/>
      <c r="V285" s="63"/>
      <c r="W285" s="63"/>
    </row>
    <row r="286" spans="1:23">
      <c r="A286" s="19" t="s">
        <v>557</v>
      </c>
      <c r="B286" s="20" t="s">
        <v>558</v>
      </c>
      <c r="C286" s="17">
        <v>26</v>
      </c>
      <c r="D286" s="16">
        <v>3507.6812214611869</v>
      </c>
      <c r="E286" s="17">
        <v>5</v>
      </c>
      <c r="F286" s="16">
        <v>5271.3887171561055</v>
      </c>
      <c r="G286" s="17">
        <v>1.2900000000000063</v>
      </c>
      <c r="H286" s="16">
        <v>8416.74318110473</v>
      </c>
      <c r="I286" s="17">
        <v>0</v>
      </c>
      <c r="J286" s="16">
        <v>0</v>
      </c>
      <c r="K286" s="17">
        <v>99.483333333333334</v>
      </c>
      <c r="L286" s="16">
        <v>8106.3858153270176</v>
      </c>
      <c r="M286" s="61">
        <v>25300</v>
      </c>
      <c r="N286" s="21">
        <v>2</v>
      </c>
      <c r="O286" s="71">
        <v>12650</v>
      </c>
      <c r="P286" s="75"/>
      <c r="Q286" s="67"/>
      <c r="R286" s="80">
        <v>2</v>
      </c>
      <c r="S286" s="67">
        <v>12650</v>
      </c>
      <c r="U286" s="63"/>
      <c r="V286" s="63"/>
      <c r="W286" s="63"/>
    </row>
    <row r="287" spans="1:23">
      <c r="A287" s="19" t="s">
        <v>559</v>
      </c>
      <c r="B287" s="20" t="s">
        <v>560</v>
      </c>
      <c r="C287" s="17">
        <v>49.400000000000091</v>
      </c>
      <c r="D287" s="16">
        <v>6664.5943207762675</v>
      </c>
      <c r="E287" s="17">
        <v>6.3799999999999955</v>
      </c>
      <c r="F287" s="16">
        <v>6726.2920030911855</v>
      </c>
      <c r="G287" s="17">
        <v>2.3000000000000114</v>
      </c>
      <c r="H287" s="16">
        <v>15006.596369411534</v>
      </c>
      <c r="I287" s="17">
        <v>0</v>
      </c>
      <c r="J287" s="16">
        <v>0</v>
      </c>
      <c r="K287" s="17">
        <v>219.71666666666667</v>
      </c>
      <c r="L287" s="16">
        <v>17903.582543718556</v>
      </c>
      <c r="M287" s="61">
        <v>46300</v>
      </c>
      <c r="N287" s="21">
        <v>2</v>
      </c>
      <c r="O287" s="71">
        <v>23150</v>
      </c>
      <c r="P287" s="75"/>
      <c r="Q287" s="67"/>
      <c r="R287" s="80">
        <v>2</v>
      </c>
      <c r="S287" s="67">
        <v>23150</v>
      </c>
      <c r="U287" s="63"/>
      <c r="V287" s="63"/>
      <c r="W287" s="63"/>
    </row>
    <row r="288" spans="1:23">
      <c r="A288" s="19" t="s">
        <v>561</v>
      </c>
      <c r="B288" s="20" t="s">
        <v>562</v>
      </c>
      <c r="C288" s="17">
        <v>20.299999999999955</v>
      </c>
      <c r="D288" s="16">
        <v>2738.6895690639208</v>
      </c>
      <c r="E288" s="17">
        <v>2.6399999999999864</v>
      </c>
      <c r="F288" s="16">
        <v>2783.2932426584089</v>
      </c>
      <c r="G288" s="17">
        <v>0.45999999999999375</v>
      </c>
      <c r="H288" s="16">
        <v>3001.3192738822513</v>
      </c>
      <c r="I288" s="17">
        <v>0</v>
      </c>
      <c r="J288" s="16">
        <v>0</v>
      </c>
      <c r="K288" s="17">
        <v>124.55</v>
      </c>
      <c r="L288" s="16">
        <v>10148.939721551147</v>
      </c>
      <c r="M288" s="61">
        <v>18670</v>
      </c>
      <c r="N288" s="21">
        <v>2</v>
      </c>
      <c r="O288" s="71">
        <v>9340</v>
      </c>
      <c r="P288" s="75"/>
      <c r="Q288" s="67"/>
      <c r="R288" s="80">
        <v>2</v>
      </c>
      <c r="S288" s="67">
        <v>9335</v>
      </c>
      <c r="U288" s="63"/>
      <c r="V288" s="63"/>
      <c r="W288" s="63"/>
    </row>
    <row r="289" spans="1:23">
      <c r="A289" s="19" t="s">
        <v>563</v>
      </c>
      <c r="B289" s="20" t="s">
        <v>564</v>
      </c>
      <c r="C289" s="17">
        <v>23.700000000000045</v>
      </c>
      <c r="D289" s="16">
        <v>3197.3863441780882</v>
      </c>
      <c r="E289" s="17">
        <v>5.9799999999999898</v>
      </c>
      <c r="F289" s="16">
        <v>6304.5809057186907</v>
      </c>
      <c r="G289" s="17">
        <v>2.1300000000000026</v>
      </c>
      <c r="H289" s="16">
        <v>13897.413159498457</v>
      </c>
      <c r="I289" s="17">
        <v>0</v>
      </c>
      <c r="J289" s="16">
        <v>0</v>
      </c>
      <c r="K289" s="17">
        <v>87.4</v>
      </c>
      <c r="L289" s="16">
        <v>7121.777050691051</v>
      </c>
      <c r="M289" s="61">
        <v>30520</v>
      </c>
      <c r="N289" s="21">
        <v>2</v>
      </c>
      <c r="O289" s="71">
        <v>15260</v>
      </c>
      <c r="P289" s="75"/>
      <c r="Q289" s="67"/>
      <c r="R289" s="80">
        <v>2</v>
      </c>
      <c r="S289" s="67">
        <v>15260</v>
      </c>
      <c r="U289" s="63"/>
      <c r="V289" s="63"/>
      <c r="W289" s="63"/>
    </row>
    <row r="290" spans="1:23">
      <c r="A290" s="19" t="s">
        <v>565</v>
      </c>
      <c r="B290" s="20" t="s">
        <v>566</v>
      </c>
      <c r="C290" s="17">
        <v>20.400000000000091</v>
      </c>
      <c r="D290" s="16">
        <v>2752.1806506849434</v>
      </c>
      <c r="E290" s="17">
        <v>3.4199999999999875</v>
      </c>
      <c r="F290" s="16">
        <v>3605.6298825347626</v>
      </c>
      <c r="G290" s="17">
        <v>0.84999999999999432</v>
      </c>
      <c r="H290" s="16">
        <v>5545.9160495650685</v>
      </c>
      <c r="I290" s="17">
        <v>0</v>
      </c>
      <c r="J290" s="16">
        <v>0</v>
      </c>
      <c r="K290" s="17">
        <v>45.5</v>
      </c>
      <c r="L290" s="16">
        <v>3707.5612792499173</v>
      </c>
      <c r="M290" s="61">
        <v>15610</v>
      </c>
      <c r="N290" s="21">
        <v>2</v>
      </c>
      <c r="O290" s="71">
        <v>7810</v>
      </c>
      <c r="P290" s="75"/>
      <c r="Q290" s="67"/>
      <c r="R290" s="80">
        <v>2</v>
      </c>
      <c r="S290" s="67">
        <v>7805</v>
      </c>
      <c r="U290" s="63"/>
      <c r="V290" s="63"/>
      <c r="W290" s="63"/>
    </row>
    <row r="291" spans="1:23">
      <c r="A291" s="19" t="s">
        <v>567</v>
      </c>
      <c r="B291" s="20" t="s">
        <v>568</v>
      </c>
      <c r="C291" s="17">
        <v>25</v>
      </c>
      <c r="D291" s="16">
        <v>3372.7704052511413</v>
      </c>
      <c r="E291" s="17">
        <v>4.7700000000000102</v>
      </c>
      <c r="F291" s="16">
        <v>5028.9048361669356</v>
      </c>
      <c r="G291" s="17">
        <v>1.6199999999999903</v>
      </c>
      <c r="H291" s="16">
        <v>10569.863529759314</v>
      </c>
      <c r="I291" s="17">
        <v>0</v>
      </c>
      <c r="J291" s="16">
        <v>0</v>
      </c>
      <c r="K291" s="17">
        <v>236.18333333333334</v>
      </c>
      <c r="L291" s="16">
        <v>19245.366625732815</v>
      </c>
      <c r="M291" s="61">
        <v>38220</v>
      </c>
      <c r="N291" s="21">
        <v>2</v>
      </c>
      <c r="O291" s="71">
        <v>19110</v>
      </c>
      <c r="P291" s="75"/>
      <c r="Q291" s="67"/>
      <c r="R291" s="80">
        <v>2</v>
      </c>
      <c r="S291" s="67">
        <v>19110</v>
      </c>
      <c r="U291" s="63"/>
      <c r="V291" s="63"/>
      <c r="W291" s="63"/>
    </row>
    <row r="292" spans="1:23">
      <c r="A292" s="19" t="s">
        <v>569</v>
      </c>
      <c r="B292" s="20" t="s">
        <v>570</v>
      </c>
      <c r="C292" s="17">
        <v>46.800000000000182</v>
      </c>
      <c r="D292" s="16">
        <v>6313.8261986301613</v>
      </c>
      <c r="E292" s="17">
        <v>2.7400000000000091</v>
      </c>
      <c r="F292" s="16">
        <v>2888.7210170015551</v>
      </c>
      <c r="G292" s="17">
        <v>0.59000000000000341</v>
      </c>
      <c r="H292" s="16">
        <v>3849.5181991099189</v>
      </c>
      <c r="I292" s="17">
        <v>0</v>
      </c>
      <c r="J292" s="16">
        <v>0</v>
      </c>
      <c r="K292" s="17">
        <v>540.4666666666667</v>
      </c>
      <c r="L292" s="16">
        <v>44039.852440848474</v>
      </c>
      <c r="M292" s="61">
        <v>57090</v>
      </c>
      <c r="N292" s="21">
        <v>2</v>
      </c>
      <c r="O292" s="71">
        <v>28550</v>
      </c>
      <c r="P292" s="75"/>
      <c r="Q292" s="67"/>
      <c r="R292" s="80">
        <v>2</v>
      </c>
      <c r="S292" s="67">
        <v>28545</v>
      </c>
      <c r="U292" s="63"/>
      <c r="V292" s="63"/>
      <c r="W292" s="63"/>
    </row>
    <row r="293" spans="1:23">
      <c r="A293" s="19" t="s">
        <v>571</v>
      </c>
      <c r="B293" s="20" t="s">
        <v>572</v>
      </c>
      <c r="C293" s="17">
        <v>16.299999999999955</v>
      </c>
      <c r="D293" s="16">
        <v>2199.0463042237379</v>
      </c>
      <c r="E293" s="17">
        <v>2.0199999999999818</v>
      </c>
      <c r="F293" s="16">
        <v>2129.6410417310472</v>
      </c>
      <c r="G293" s="17">
        <v>0.75</v>
      </c>
      <c r="H293" s="16">
        <v>4893.4553378515629</v>
      </c>
      <c r="I293" s="17">
        <v>0</v>
      </c>
      <c r="J293" s="16">
        <v>0</v>
      </c>
      <c r="K293" s="17">
        <v>183.05</v>
      </c>
      <c r="L293" s="16">
        <v>14915.8042234439</v>
      </c>
      <c r="M293" s="61">
        <v>24140</v>
      </c>
      <c r="N293" s="21">
        <v>2</v>
      </c>
      <c r="O293" s="71">
        <v>12070</v>
      </c>
      <c r="P293" s="75"/>
      <c r="Q293" s="67"/>
      <c r="R293" s="80">
        <v>2</v>
      </c>
      <c r="S293" s="67">
        <v>12070</v>
      </c>
      <c r="U293" s="63"/>
      <c r="V293" s="63"/>
      <c r="W293" s="63"/>
    </row>
    <row r="294" spans="1:23">
      <c r="A294" s="19" t="s">
        <v>573</v>
      </c>
      <c r="B294" s="20" t="s">
        <v>574</v>
      </c>
      <c r="C294" s="17">
        <v>24.200000000000045</v>
      </c>
      <c r="D294" s="16">
        <v>3264.841752283111</v>
      </c>
      <c r="E294" s="17">
        <v>5.3000000000000114</v>
      </c>
      <c r="F294" s="16">
        <v>5587.6720401854836</v>
      </c>
      <c r="G294" s="17">
        <v>2.3000000000000114</v>
      </c>
      <c r="H294" s="16">
        <v>15006.596369411534</v>
      </c>
      <c r="I294" s="17">
        <v>0</v>
      </c>
      <c r="J294" s="16">
        <v>0</v>
      </c>
      <c r="K294" s="17">
        <v>257.7</v>
      </c>
      <c r="L294" s="16">
        <v>20998.649267312168</v>
      </c>
      <c r="M294" s="61">
        <v>44860</v>
      </c>
      <c r="N294" s="21">
        <v>2</v>
      </c>
      <c r="O294" s="71">
        <v>22430</v>
      </c>
      <c r="P294" s="75"/>
      <c r="Q294" s="67"/>
      <c r="R294" s="80">
        <v>2</v>
      </c>
      <c r="S294" s="67">
        <v>22430</v>
      </c>
      <c r="U294" s="63"/>
      <c r="V294" s="63"/>
      <c r="W294" s="63"/>
    </row>
    <row r="295" spans="1:23">
      <c r="A295" s="19" t="s">
        <v>575</v>
      </c>
      <c r="B295" s="20" t="s">
        <v>576</v>
      </c>
      <c r="C295" s="17">
        <v>27</v>
      </c>
      <c r="D295" s="16">
        <v>3642.5920376712324</v>
      </c>
      <c r="E295" s="17">
        <v>5.6800000000000068</v>
      </c>
      <c r="F295" s="16">
        <v>5988.2975826893426</v>
      </c>
      <c r="G295" s="17">
        <v>2.6200000000000045</v>
      </c>
      <c r="H295" s="16">
        <v>17094.470646894824</v>
      </c>
      <c r="I295" s="17">
        <v>0</v>
      </c>
      <c r="J295" s="16">
        <v>0</v>
      </c>
      <c r="K295" s="17">
        <v>115.86666666666666</v>
      </c>
      <c r="L295" s="16">
        <v>9441.3794920679211</v>
      </c>
      <c r="M295" s="61">
        <v>36170</v>
      </c>
      <c r="N295" s="21">
        <v>2</v>
      </c>
      <c r="O295" s="71">
        <v>18090</v>
      </c>
      <c r="P295" s="75"/>
      <c r="Q295" s="67"/>
      <c r="R295" s="80">
        <v>2</v>
      </c>
      <c r="S295" s="67">
        <v>18085</v>
      </c>
      <c r="U295" s="63"/>
      <c r="V295" s="63"/>
      <c r="W295" s="63"/>
    </row>
    <row r="296" spans="1:23">
      <c r="A296" s="19" t="s">
        <v>577</v>
      </c>
      <c r="B296" s="20" t="s">
        <v>578</v>
      </c>
      <c r="C296" s="17">
        <v>34.299999999999955</v>
      </c>
      <c r="D296" s="16">
        <v>4627.4409960045596</v>
      </c>
      <c r="E296" s="17">
        <v>3.210000000000008</v>
      </c>
      <c r="F296" s="16">
        <v>3384.2315564142277</v>
      </c>
      <c r="G296" s="17">
        <v>1.1499999999999986</v>
      </c>
      <c r="H296" s="16">
        <v>7503.2981847057217</v>
      </c>
      <c r="I296" s="17">
        <v>0</v>
      </c>
      <c r="J296" s="16">
        <v>0</v>
      </c>
      <c r="K296" s="17">
        <v>369.2</v>
      </c>
      <c r="L296" s="16">
        <v>30084.21152305647</v>
      </c>
      <c r="M296" s="61">
        <v>45600</v>
      </c>
      <c r="N296" s="21">
        <v>1</v>
      </c>
      <c r="O296" s="71">
        <v>45600</v>
      </c>
      <c r="P296" s="75"/>
      <c r="Q296" s="67">
        <v>45600</v>
      </c>
      <c r="R296" s="80">
        <v>1</v>
      </c>
      <c r="S296" s="67"/>
      <c r="U296" s="63"/>
      <c r="V296" s="63"/>
      <c r="W296" s="63"/>
    </row>
    <row r="297" spans="1:23">
      <c r="A297" s="19" t="s">
        <v>579</v>
      </c>
      <c r="B297" s="20" t="s">
        <v>580</v>
      </c>
      <c r="C297" s="17">
        <v>19.900000000000091</v>
      </c>
      <c r="D297" s="16">
        <v>2684.7252425799206</v>
      </c>
      <c r="E297" s="17">
        <v>1.910000000000025</v>
      </c>
      <c r="F297" s="16">
        <v>2013.6704899536585</v>
      </c>
      <c r="G297" s="17">
        <v>0.59000000000000341</v>
      </c>
      <c r="H297" s="16">
        <v>3849.5181991099189</v>
      </c>
      <c r="I297" s="17">
        <v>0</v>
      </c>
      <c r="J297" s="16">
        <v>0</v>
      </c>
      <c r="K297" s="17">
        <v>72.88333333333334</v>
      </c>
      <c r="L297" s="16">
        <v>5938.8884520732199</v>
      </c>
      <c r="M297" s="61">
        <v>14490</v>
      </c>
      <c r="N297" s="21">
        <v>1</v>
      </c>
      <c r="O297" s="71">
        <v>14490</v>
      </c>
      <c r="P297" s="75"/>
      <c r="Q297" s="67">
        <v>14490</v>
      </c>
      <c r="R297" s="80">
        <v>1</v>
      </c>
      <c r="S297" s="67"/>
      <c r="U297" s="63"/>
      <c r="V297" s="63"/>
      <c r="W297" s="63"/>
    </row>
    <row r="298" spans="1:23">
      <c r="A298" s="19" t="s">
        <v>581</v>
      </c>
      <c r="B298" s="20" t="s">
        <v>582</v>
      </c>
      <c r="C298" s="17">
        <v>12.700000000000045</v>
      </c>
      <c r="D298" s="16">
        <v>1713.3673658675859</v>
      </c>
      <c r="E298" s="17">
        <v>2.210000000000008</v>
      </c>
      <c r="F298" s="16">
        <v>2329.9538129830071</v>
      </c>
      <c r="G298" s="17">
        <v>0.64000000000000057</v>
      </c>
      <c r="H298" s="16">
        <v>4175.7485549666708</v>
      </c>
      <c r="I298" s="17">
        <v>0</v>
      </c>
      <c r="J298" s="16">
        <v>0</v>
      </c>
      <c r="K298" s="17">
        <v>60.1</v>
      </c>
      <c r="L298" s="16">
        <v>4897.2402831411</v>
      </c>
      <c r="M298" s="61">
        <v>13120</v>
      </c>
      <c r="N298" s="21">
        <v>1</v>
      </c>
      <c r="O298" s="71">
        <v>13120</v>
      </c>
      <c r="P298" s="75"/>
      <c r="Q298" s="67">
        <v>13120</v>
      </c>
      <c r="R298" s="80">
        <v>1</v>
      </c>
      <c r="S298" s="67"/>
      <c r="U298" s="63"/>
      <c r="V298" s="63"/>
      <c r="W298" s="63"/>
    </row>
    <row r="299" spans="1:23">
      <c r="A299" s="19" t="s">
        <v>583</v>
      </c>
      <c r="B299" s="20" t="s">
        <v>584</v>
      </c>
      <c r="C299" s="17">
        <v>26.099999999999909</v>
      </c>
      <c r="D299" s="16">
        <v>3521.172303082179</v>
      </c>
      <c r="E299" s="17">
        <v>3.8000000000000114</v>
      </c>
      <c r="F299" s="16">
        <v>4006.2554250386515</v>
      </c>
      <c r="G299" s="17">
        <v>1.4600000000000009</v>
      </c>
      <c r="H299" s="16">
        <v>9525.926391017716</v>
      </c>
      <c r="I299" s="17">
        <v>0</v>
      </c>
      <c r="J299" s="16">
        <v>0</v>
      </c>
      <c r="K299" s="17">
        <v>38.716666666666669</v>
      </c>
      <c r="L299" s="16">
        <v>3154.8222899991056</v>
      </c>
      <c r="M299" s="61">
        <v>20210</v>
      </c>
      <c r="N299" s="21">
        <v>1</v>
      </c>
      <c r="O299" s="71">
        <v>20210</v>
      </c>
      <c r="P299" s="75"/>
      <c r="Q299" s="67">
        <v>20210</v>
      </c>
      <c r="R299" s="80">
        <v>1</v>
      </c>
      <c r="S299" s="67"/>
      <c r="U299" s="63"/>
      <c r="V299" s="63"/>
      <c r="W299" s="63"/>
    </row>
    <row r="300" spans="1:23">
      <c r="A300" s="19" t="s">
        <v>585</v>
      </c>
      <c r="B300" s="20" t="s">
        <v>586</v>
      </c>
      <c r="C300" s="17">
        <v>15.399999999999864</v>
      </c>
      <c r="D300" s="16">
        <v>2077.6265696346845</v>
      </c>
      <c r="E300" s="17">
        <v>2.1700000000000159</v>
      </c>
      <c r="F300" s="16">
        <v>2287.7827032457662</v>
      </c>
      <c r="G300" s="17">
        <v>0.70000000000000284</v>
      </c>
      <c r="H300" s="16">
        <v>4567.2249819948111</v>
      </c>
      <c r="I300" s="17">
        <v>0</v>
      </c>
      <c r="J300" s="16">
        <v>0</v>
      </c>
      <c r="K300" s="17">
        <v>25.083333333333332</v>
      </c>
      <c r="L300" s="16">
        <v>2043.9119872788006</v>
      </c>
      <c r="M300" s="61">
        <v>10980</v>
      </c>
      <c r="N300" s="21">
        <v>1</v>
      </c>
      <c r="O300" s="71">
        <v>10980</v>
      </c>
      <c r="P300" s="75"/>
      <c r="Q300" s="67">
        <v>10980</v>
      </c>
      <c r="R300" s="80">
        <v>1</v>
      </c>
      <c r="S300" s="67"/>
      <c r="U300" s="63"/>
      <c r="V300" s="63"/>
      <c r="W300" s="63"/>
    </row>
    <row r="301" spans="1:23">
      <c r="A301" s="19" t="s">
        <v>587</v>
      </c>
      <c r="B301" s="20" t="s">
        <v>588</v>
      </c>
      <c r="C301" s="17">
        <v>41.099999999999909</v>
      </c>
      <c r="D301" s="16">
        <v>5544.8345462328643</v>
      </c>
      <c r="E301" s="17">
        <v>7.2899999999999636</v>
      </c>
      <c r="F301" s="16">
        <v>7685.6847496135633</v>
      </c>
      <c r="G301" s="17">
        <v>2.6399999999999864</v>
      </c>
      <c r="H301" s="16">
        <v>17224.962789237416</v>
      </c>
      <c r="I301" s="17">
        <v>0</v>
      </c>
      <c r="J301" s="16">
        <v>0</v>
      </c>
      <c r="K301" s="17">
        <v>196.53333333333333</v>
      </c>
      <c r="L301" s="16">
        <v>16014.491796672171</v>
      </c>
      <c r="M301" s="61">
        <v>46470</v>
      </c>
      <c r="N301" s="21">
        <v>2</v>
      </c>
      <c r="O301" s="71">
        <v>23240</v>
      </c>
      <c r="P301" s="75"/>
      <c r="Q301" s="67"/>
      <c r="R301" s="80">
        <v>2</v>
      </c>
      <c r="S301" s="67">
        <v>23235</v>
      </c>
      <c r="U301" s="63"/>
      <c r="V301" s="63"/>
      <c r="W301" s="63"/>
    </row>
    <row r="302" spans="1:23">
      <c r="A302" s="19" t="s">
        <v>589</v>
      </c>
      <c r="B302" s="20" t="s">
        <v>590</v>
      </c>
      <c r="C302" s="17">
        <v>18.599999999999909</v>
      </c>
      <c r="D302" s="16">
        <v>2509.3411815068371</v>
      </c>
      <c r="E302" s="17">
        <v>3.2199999999999989</v>
      </c>
      <c r="F302" s="16">
        <v>3394.7743338485307</v>
      </c>
      <c r="G302" s="17">
        <v>0.8399999999999892</v>
      </c>
      <c r="H302" s="16">
        <v>5480.6699783936801</v>
      </c>
      <c r="I302" s="17">
        <v>0</v>
      </c>
      <c r="J302" s="16">
        <v>0</v>
      </c>
      <c r="K302" s="17">
        <v>24.616666666666667</v>
      </c>
      <c r="L302" s="16">
        <v>2005.8857177480322</v>
      </c>
      <c r="M302" s="61">
        <v>13390</v>
      </c>
      <c r="N302" s="21">
        <v>2</v>
      </c>
      <c r="O302" s="71">
        <v>6700</v>
      </c>
      <c r="P302" s="75"/>
      <c r="Q302" s="67"/>
      <c r="R302" s="80">
        <v>2</v>
      </c>
      <c r="S302" s="67">
        <v>6695</v>
      </c>
      <c r="U302" s="63"/>
      <c r="V302" s="63"/>
      <c r="W302" s="63"/>
    </row>
    <row r="303" spans="1:23">
      <c r="A303" s="19" t="s">
        <v>591</v>
      </c>
      <c r="B303" s="20" t="s">
        <v>592</v>
      </c>
      <c r="C303" s="17">
        <v>29</v>
      </c>
      <c r="D303" s="16">
        <v>3912.4136700913241</v>
      </c>
      <c r="E303" s="17">
        <v>4.4399999999999977</v>
      </c>
      <c r="F303" s="16">
        <v>4680.9931808346182</v>
      </c>
      <c r="G303" s="17">
        <v>0.97999999999998977</v>
      </c>
      <c r="H303" s="16">
        <v>6394.1149747926429</v>
      </c>
      <c r="I303" s="17">
        <v>0</v>
      </c>
      <c r="J303" s="16">
        <v>0</v>
      </c>
      <c r="K303" s="17">
        <v>270.01666666666665</v>
      </c>
      <c r="L303" s="16">
        <v>22002.271166713519</v>
      </c>
      <c r="M303" s="61">
        <v>36990</v>
      </c>
      <c r="N303" s="21">
        <v>2</v>
      </c>
      <c r="O303" s="71">
        <v>18500</v>
      </c>
      <c r="P303" s="75"/>
      <c r="Q303" s="67"/>
      <c r="R303" s="80">
        <v>2</v>
      </c>
      <c r="S303" s="67">
        <v>18495</v>
      </c>
      <c r="U303" s="63"/>
      <c r="V303" s="63"/>
      <c r="W303" s="63"/>
    </row>
    <row r="304" spans="1:23">
      <c r="A304" s="19" t="s">
        <v>593</v>
      </c>
      <c r="B304" s="20" t="s">
        <v>594</v>
      </c>
      <c r="C304" s="17">
        <v>26</v>
      </c>
      <c r="D304" s="16">
        <v>3507.6812214611869</v>
      </c>
      <c r="E304" s="17">
        <v>5.2399999999999523</v>
      </c>
      <c r="F304" s="16">
        <v>5524.4153755795478</v>
      </c>
      <c r="G304" s="17">
        <v>1.2199999999999989</v>
      </c>
      <c r="H304" s="16">
        <v>7960.0206829052022</v>
      </c>
      <c r="I304" s="17">
        <v>0</v>
      </c>
      <c r="J304" s="16">
        <v>0</v>
      </c>
      <c r="K304" s="17">
        <v>57.35</v>
      </c>
      <c r="L304" s="16">
        <v>4673.1569091205001</v>
      </c>
      <c r="M304" s="61">
        <v>21670</v>
      </c>
      <c r="N304" s="21">
        <v>2</v>
      </c>
      <c r="O304" s="71">
        <v>10840</v>
      </c>
      <c r="P304" s="75"/>
      <c r="Q304" s="67"/>
      <c r="R304" s="80">
        <v>2</v>
      </c>
      <c r="S304" s="67">
        <v>10835</v>
      </c>
      <c r="U304" s="63"/>
      <c r="V304" s="63"/>
      <c r="W304" s="63"/>
    </row>
    <row r="305" spans="1:23">
      <c r="A305" s="19" t="s">
        <v>595</v>
      </c>
      <c r="B305" s="20" t="s">
        <v>596</v>
      </c>
      <c r="C305" s="17">
        <v>22</v>
      </c>
      <c r="D305" s="16">
        <v>2968.0379566210045</v>
      </c>
      <c r="E305" s="17">
        <v>5.2600000000000477</v>
      </c>
      <c r="F305" s="16">
        <v>5545.5009304482728</v>
      </c>
      <c r="G305" s="17">
        <v>1.3700000000000045</v>
      </c>
      <c r="H305" s="16">
        <v>8938.7117504755515</v>
      </c>
      <c r="I305" s="17">
        <v>0</v>
      </c>
      <c r="J305" s="16">
        <v>0</v>
      </c>
      <c r="K305" s="17">
        <v>46.633333333333333</v>
      </c>
      <c r="L305" s="16">
        <v>3799.9107909674976</v>
      </c>
      <c r="M305" s="61">
        <v>21250</v>
      </c>
      <c r="N305" s="21">
        <v>2</v>
      </c>
      <c r="O305" s="71">
        <v>10630</v>
      </c>
      <c r="P305" s="75"/>
      <c r="Q305" s="67"/>
      <c r="R305" s="80">
        <v>2</v>
      </c>
      <c r="S305" s="67">
        <v>10625</v>
      </c>
      <c r="U305" s="63"/>
      <c r="V305" s="63"/>
      <c r="W305" s="63"/>
    </row>
    <row r="306" spans="1:23">
      <c r="A306" s="19" t="s">
        <v>597</v>
      </c>
      <c r="B306" s="20" t="s">
        <v>598</v>
      </c>
      <c r="C306" s="17">
        <v>26</v>
      </c>
      <c r="D306" s="16">
        <v>3507.6812214611869</v>
      </c>
      <c r="E306" s="17">
        <v>4.7699999999999818</v>
      </c>
      <c r="F306" s="16">
        <v>5028.9048361669056</v>
      </c>
      <c r="G306" s="17">
        <v>1</v>
      </c>
      <c r="H306" s="16">
        <v>6524.6071171354179</v>
      </c>
      <c r="I306" s="17">
        <v>0</v>
      </c>
      <c r="J306" s="16">
        <v>0</v>
      </c>
      <c r="K306" s="17">
        <v>154.61666666666667</v>
      </c>
      <c r="L306" s="16">
        <v>12598.917944176368</v>
      </c>
      <c r="M306" s="61">
        <v>27660</v>
      </c>
      <c r="N306" s="21">
        <v>2</v>
      </c>
      <c r="O306" s="71">
        <v>13830</v>
      </c>
      <c r="P306" s="75"/>
      <c r="Q306" s="67"/>
      <c r="R306" s="80">
        <v>2</v>
      </c>
      <c r="S306" s="67">
        <v>13830</v>
      </c>
      <c r="U306" s="63"/>
      <c r="V306" s="63"/>
      <c r="W306" s="63"/>
    </row>
    <row r="307" spans="1:23">
      <c r="A307" s="19" t="s">
        <v>599</v>
      </c>
      <c r="B307" s="20" t="s">
        <v>600</v>
      </c>
      <c r="C307" s="17">
        <v>25.5</v>
      </c>
      <c r="D307" s="16">
        <v>3440.2258133561641</v>
      </c>
      <c r="E307" s="17">
        <v>4.6500000000000341</v>
      </c>
      <c r="F307" s="16">
        <v>4902.391506955214</v>
      </c>
      <c r="G307" s="17">
        <v>1.1099999999999994</v>
      </c>
      <c r="H307" s="16">
        <v>7242.31390002031</v>
      </c>
      <c r="I307" s="17">
        <v>0</v>
      </c>
      <c r="J307" s="16">
        <v>0</v>
      </c>
      <c r="K307" s="17">
        <v>101.3</v>
      </c>
      <c r="L307" s="16">
        <v>8254.4166502860789</v>
      </c>
      <c r="M307" s="61">
        <v>23840</v>
      </c>
      <c r="N307" s="21">
        <v>2</v>
      </c>
      <c r="O307" s="71">
        <v>11920</v>
      </c>
      <c r="P307" s="75"/>
      <c r="Q307" s="67"/>
      <c r="R307" s="80">
        <v>2</v>
      </c>
      <c r="S307" s="67">
        <v>11920</v>
      </c>
      <c r="U307" s="63"/>
      <c r="V307" s="63"/>
      <c r="W307" s="63"/>
    </row>
    <row r="308" spans="1:23">
      <c r="A308" s="19" t="s">
        <v>601</v>
      </c>
      <c r="B308" s="20" t="s">
        <v>602</v>
      </c>
      <c r="C308" s="17">
        <v>21.700000000000045</v>
      </c>
      <c r="D308" s="16">
        <v>2927.564711757997</v>
      </c>
      <c r="E308" s="17">
        <v>4.2900000000000205</v>
      </c>
      <c r="F308" s="16">
        <v>4522.8515193199601</v>
      </c>
      <c r="G308" s="17">
        <v>1.3500000000000085</v>
      </c>
      <c r="H308" s="16">
        <v>8808.2196081328693</v>
      </c>
      <c r="I308" s="17">
        <v>0</v>
      </c>
      <c r="J308" s="16">
        <v>0</v>
      </c>
      <c r="K308" s="17">
        <v>129.94999999999999</v>
      </c>
      <c r="L308" s="16">
        <v>10588.957983264323</v>
      </c>
      <c r="M308" s="61">
        <v>26850</v>
      </c>
      <c r="N308" s="21">
        <v>2</v>
      </c>
      <c r="O308" s="71">
        <v>13430</v>
      </c>
      <c r="P308" s="75"/>
      <c r="Q308" s="67"/>
      <c r="R308" s="80">
        <v>2</v>
      </c>
      <c r="S308" s="67">
        <v>13425</v>
      </c>
      <c r="U308" s="63"/>
      <c r="V308" s="63"/>
      <c r="W308" s="63"/>
    </row>
    <row r="309" spans="1:23">
      <c r="A309" s="19" t="s">
        <v>603</v>
      </c>
      <c r="B309" s="20" t="s">
        <v>604</v>
      </c>
      <c r="C309" s="17">
        <v>25.199999999999818</v>
      </c>
      <c r="D309" s="16">
        <v>3399.7525684931261</v>
      </c>
      <c r="E309" s="17">
        <v>4.1399999999999864</v>
      </c>
      <c r="F309" s="16">
        <v>4364.709857805241</v>
      </c>
      <c r="G309" s="17">
        <v>1.5300000000000011</v>
      </c>
      <c r="H309" s="16">
        <v>9982.6488892171965</v>
      </c>
      <c r="I309" s="17">
        <v>0</v>
      </c>
      <c r="J309" s="16">
        <v>0</v>
      </c>
      <c r="K309" s="17">
        <v>63.45</v>
      </c>
      <c r="L309" s="16">
        <v>5170.2145751298303</v>
      </c>
      <c r="M309" s="61">
        <v>22920</v>
      </c>
      <c r="N309" s="21">
        <v>2</v>
      </c>
      <c r="O309" s="71">
        <v>11460</v>
      </c>
      <c r="P309" s="75"/>
      <c r="Q309" s="67"/>
      <c r="R309" s="80">
        <v>2</v>
      </c>
      <c r="S309" s="67">
        <v>11460</v>
      </c>
      <c r="U309" s="63"/>
      <c r="V309" s="63"/>
      <c r="W309" s="63"/>
    </row>
    <row r="310" spans="1:23">
      <c r="A310" s="19" t="s">
        <v>605</v>
      </c>
      <c r="B310" s="20" t="s">
        <v>606</v>
      </c>
      <c r="C310" s="17">
        <v>19.600000000000136</v>
      </c>
      <c r="D310" s="16">
        <v>2644.2519977169131</v>
      </c>
      <c r="E310" s="17">
        <v>3.1100000000000136</v>
      </c>
      <c r="F310" s="16">
        <v>3278.803782071112</v>
      </c>
      <c r="G310" s="17">
        <v>0.99000000000000909</v>
      </c>
      <c r="H310" s="16">
        <v>6459.3610459641232</v>
      </c>
      <c r="I310" s="17">
        <v>0</v>
      </c>
      <c r="J310" s="16">
        <v>0</v>
      </c>
      <c r="K310" s="17">
        <v>84.816666666666663</v>
      </c>
      <c r="L310" s="16">
        <v>6911.2744872171534</v>
      </c>
      <c r="M310" s="61">
        <v>19290</v>
      </c>
      <c r="N310" s="21">
        <v>2</v>
      </c>
      <c r="O310" s="71">
        <v>9650</v>
      </c>
      <c r="P310" s="75"/>
      <c r="Q310" s="67"/>
      <c r="R310" s="80">
        <v>2</v>
      </c>
      <c r="S310" s="67">
        <v>9645</v>
      </c>
      <c r="U310" s="63"/>
      <c r="V310" s="63"/>
      <c r="W310" s="63"/>
    </row>
    <row r="311" spans="1:23">
      <c r="A311" s="19" t="s">
        <v>607</v>
      </c>
      <c r="B311" s="20" t="s">
        <v>608</v>
      </c>
      <c r="C311" s="17">
        <v>17.300000000000182</v>
      </c>
      <c r="D311" s="16">
        <v>2333.9571204338145</v>
      </c>
      <c r="E311" s="17">
        <v>3.9699999999999989</v>
      </c>
      <c r="F311" s="16">
        <v>4185.4826414219469</v>
      </c>
      <c r="G311" s="17">
        <v>1.0900000000000034</v>
      </c>
      <c r="H311" s="16">
        <v>7111.8217576776278</v>
      </c>
      <c r="I311" s="17">
        <v>0</v>
      </c>
      <c r="J311" s="16">
        <v>0</v>
      </c>
      <c r="K311" s="17">
        <v>40.966666666666669</v>
      </c>
      <c r="L311" s="16">
        <v>3338.1632323795961</v>
      </c>
      <c r="M311" s="61">
        <v>16970</v>
      </c>
      <c r="N311" s="21">
        <v>2</v>
      </c>
      <c r="O311" s="71">
        <v>8490</v>
      </c>
      <c r="P311" s="75"/>
      <c r="Q311" s="67"/>
      <c r="R311" s="80">
        <v>2</v>
      </c>
      <c r="S311" s="67">
        <v>8485</v>
      </c>
      <c r="U311" s="63"/>
      <c r="V311" s="63"/>
      <c r="W311" s="63"/>
    </row>
    <row r="312" spans="1:23">
      <c r="A312" s="19" t="s">
        <v>609</v>
      </c>
      <c r="B312" s="20" t="s">
        <v>610</v>
      </c>
      <c r="C312" s="17">
        <v>13.399999999999977</v>
      </c>
      <c r="D312" s="16">
        <v>1807.8049372146086</v>
      </c>
      <c r="E312" s="17">
        <v>3.9300000000000068</v>
      </c>
      <c r="F312" s="16">
        <v>4143.3115316847052</v>
      </c>
      <c r="G312" s="17">
        <v>1.5600000000000023</v>
      </c>
      <c r="H312" s="16">
        <v>10178.387102731267</v>
      </c>
      <c r="I312" s="17">
        <v>0</v>
      </c>
      <c r="J312" s="16">
        <v>0</v>
      </c>
      <c r="K312" s="17">
        <v>8.4</v>
      </c>
      <c r="L312" s="16">
        <v>684.47285155383099</v>
      </c>
      <c r="M312" s="61">
        <v>16810</v>
      </c>
      <c r="N312" s="21">
        <v>2</v>
      </c>
      <c r="O312" s="71">
        <v>8410</v>
      </c>
      <c r="P312" s="75"/>
      <c r="Q312" s="67"/>
      <c r="R312" s="80">
        <v>2</v>
      </c>
      <c r="S312" s="67">
        <v>8405</v>
      </c>
      <c r="U312" s="63"/>
      <c r="V312" s="63"/>
      <c r="W312" s="63"/>
    </row>
    <row r="313" spans="1:23">
      <c r="A313" s="19" t="s">
        <v>611</v>
      </c>
      <c r="B313" s="20" t="s">
        <v>612</v>
      </c>
      <c r="C313" s="17">
        <v>25.799999999999955</v>
      </c>
      <c r="D313" s="16">
        <v>3480.6990582191715</v>
      </c>
      <c r="E313" s="17">
        <v>6.2200000000000273</v>
      </c>
      <c r="F313" s="16">
        <v>6557.607564142224</v>
      </c>
      <c r="G313" s="17">
        <v>1.4500000000000028</v>
      </c>
      <c r="H313" s="16">
        <v>9460.6803198463749</v>
      </c>
      <c r="I313" s="17">
        <v>0</v>
      </c>
      <c r="J313" s="16">
        <v>0</v>
      </c>
      <c r="K313" s="17">
        <v>123.55</v>
      </c>
      <c r="L313" s="16">
        <v>10067.454858270929</v>
      </c>
      <c r="M313" s="61">
        <v>29570</v>
      </c>
      <c r="N313" s="21">
        <v>2</v>
      </c>
      <c r="O313" s="71">
        <v>14790</v>
      </c>
      <c r="P313" s="75"/>
      <c r="Q313" s="67"/>
      <c r="R313" s="80">
        <v>2</v>
      </c>
      <c r="S313" s="67">
        <v>14785</v>
      </c>
      <c r="U313" s="63"/>
      <c r="V313" s="63"/>
      <c r="W313" s="63"/>
    </row>
    <row r="314" spans="1:23">
      <c r="A314" s="19" t="s">
        <v>613</v>
      </c>
      <c r="B314" s="20" t="s">
        <v>614</v>
      </c>
      <c r="C314" s="17">
        <v>40.200000000000045</v>
      </c>
      <c r="D314" s="16">
        <v>5423.4148116438409</v>
      </c>
      <c r="E314" s="17">
        <v>3.0999999999999659</v>
      </c>
      <c r="F314" s="16">
        <v>3268.261004636749</v>
      </c>
      <c r="G314" s="17">
        <v>0.71999999999999886</v>
      </c>
      <c r="H314" s="16">
        <v>4697.7171243374933</v>
      </c>
      <c r="I314" s="17">
        <v>0</v>
      </c>
      <c r="J314" s="16">
        <v>0</v>
      </c>
      <c r="K314" s="17">
        <v>67.716666666666669</v>
      </c>
      <c r="L314" s="16">
        <v>5517.8833251254264</v>
      </c>
      <c r="M314" s="61">
        <v>18910</v>
      </c>
      <c r="N314" s="21">
        <v>1</v>
      </c>
      <c r="O314" s="71">
        <v>18910</v>
      </c>
      <c r="P314" s="75"/>
      <c r="Q314" s="67">
        <v>18910</v>
      </c>
      <c r="R314" s="80">
        <v>1</v>
      </c>
      <c r="S314" s="67"/>
      <c r="U314" s="63"/>
      <c r="V314" s="63"/>
      <c r="W314" s="63"/>
    </row>
    <row r="315" spans="1:23">
      <c r="A315" s="19" t="s">
        <v>615</v>
      </c>
      <c r="B315" s="20" t="s">
        <v>616</v>
      </c>
      <c r="C315" s="17">
        <v>20.200000000000045</v>
      </c>
      <c r="D315" s="16">
        <v>2725.1984874429281</v>
      </c>
      <c r="E315" s="17">
        <v>1.9299999999999784</v>
      </c>
      <c r="F315" s="16">
        <v>2034.7560448222339</v>
      </c>
      <c r="G315" s="17">
        <v>0.5</v>
      </c>
      <c r="H315" s="16">
        <v>3262.3035585677089</v>
      </c>
      <c r="I315" s="17">
        <v>0</v>
      </c>
      <c r="J315" s="16">
        <v>0</v>
      </c>
      <c r="K315" s="17">
        <v>72.7</v>
      </c>
      <c r="L315" s="16">
        <v>5923.9495604718459</v>
      </c>
      <c r="M315" s="61">
        <v>13950</v>
      </c>
      <c r="N315" s="21">
        <v>1</v>
      </c>
      <c r="O315" s="71">
        <v>13950</v>
      </c>
      <c r="P315" s="75"/>
      <c r="Q315" s="67">
        <v>13950</v>
      </c>
      <c r="R315" s="80">
        <v>1</v>
      </c>
      <c r="S315" s="67"/>
      <c r="U315" s="63"/>
      <c r="V315" s="63"/>
      <c r="W315" s="63"/>
    </row>
    <row r="316" spans="1:23">
      <c r="A316" s="19" t="s">
        <v>617</v>
      </c>
      <c r="B316" s="20" t="s">
        <v>618</v>
      </c>
      <c r="C316" s="17">
        <v>29.299999999999955</v>
      </c>
      <c r="D316" s="16">
        <v>3952.8869149543316</v>
      </c>
      <c r="E316" s="17">
        <v>3.8599999999999852</v>
      </c>
      <c r="F316" s="16">
        <v>4069.5120896444973</v>
      </c>
      <c r="G316" s="17">
        <v>1.5900000000000034</v>
      </c>
      <c r="H316" s="16">
        <v>10374.125316245336</v>
      </c>
      <c r="I316" s="17">
        <v>0</v>
      </c>
      <c r="J316" s="16">
        <v>0</v>
      </c>
      <c r="K316" s="17">
        <v>124.93333333333334</v>
      </c>
      <c r="L316" s="16">
        <v>10180.175585808565</v>
      </c>
      <c r="M316" s="61">
        <v>28580</v>
      </c>
      <c r="N316" s="21">
        <v>1</v>
      </c>
      <c r="O316" s="71">
        <v>28580</v>
      </c>
      <c r="P316" s="75"/>
      <c r="Q316" s="67">
        <v>28580</v>
      </c>
      <c r="R316" s="80">
        <v>1</v>
      </c>
      <c r="S316" s="67"/>
      <c r="U316" s="63"/>
      <c r="V316" s="63"/>
      <c r="W316" s="63"/>
    </row>
    <row r="317" spans="1:23">
      <c r="A317" s="19" t="s">
        <v>619</v>
      </c>
      <c r="B317" s="20" t="s">
        <v>620</v>
      </c>
      <c r="C317" s="17">
        <v>19.400000000000091</v>
      </c>
      <c r="D317" s="16">
        <v>2617.2698344748978</v>
      </c>
      <c r="E317" s="17">
        <v>1.8299999999999983</v>
      </c>
      <c r="F317" s="16">
        <v>1929.3282704791327</v>
      </c>
      <c r="G317" s="17">
        <v>0.65999999999999659</v>
      </c>
      <c r="H317" s="16">
        <v>4306.2406973093539</v>
      </c>
      <c r="I317" s="17">
        <v>0</v>
      </c>
      <c r="J317" s="16">
        <v>0</v>
      </c>
      <c r="K317" s="17">
        <v>22.866666666666667</v>
      </c>
      <c r="L317" s="16">
        <v>1863.2872070076507</v>
      </c>
      <c r="M317" s="61">
        <v>10720</v>
      </c>
      <c r="N317" s="21">
        <v>1</v>
      </c>
      <c r="O317" s="71">
        <v>10720</v>
      </c>
      <c r="P317" s="75"/>
      <c r="Q317" s="67">
        <v>10720</v>
      </c>
      <c r="R317" s="80">
        <v>1</v>
      </c>
      <c r="S317" s="67"/>
      <c r="U317" s="63"/>
      <c r="V317" s="63"/>
      <c r="W317" s="63"/>
    </row>
    <row r="318" spans="1:23">
      <c r="A318" s="19" t="s">
        <v>621</v>
      </c>
      <c r="B318" s="20" t="s">
        <v>622</v>
      </c>
      <c r="C318" s="17">
        <v>12.5</v>
      </c>
      <c r="D318" s="16">
        <v>1686.3852026255706</v>
      </c>
      <c r="E318" s="17">
        <v>1.7499999999999716</v>
      </c>
      <c r="F318" s="16">
        <v>1844.9860510046069</v>
      </c>
      <c r="G318" s="17">
        <v>0.25999999999999091</v>
      </c>
      <c r="H318" s="16">
        <v>1696.3978504551494</v>
      </c>
      <c r="I318" s="17">
        <v>0</v>
      </c>
      <c r="J318" s="16">
        <v>0</v>
      </c>
      <c r="K318" s="17">
        <v>51.983333333333334</v>
      </c>
      <c r="L318" s="16">
        <v>4235.8548095166643</v>
      </c>
      <c r="M318" s="61">
        <v>9460</v>
      </c>
      <c r="N318" s="21">
        <v>1</v>
      </c>
      <c r="O318" s="71">
        <v>9460</v>
      </c>
      <c r="P318" s="75"/>
      <c r="Q318" s="67">
        <v>9460</v>
      </c>
      <c r="R318" s="80">
        <v>1</v>
      </c>
      <c r="S318" s="67"/>
      <c r="U318" s="63"/>
      <c r="V318" s="63"/>
      <c r="W318" s="63"/>
    </row>
    <row r="319" spans="1:23">
      <c r="A319" s="19" t="s">
        <v>623</v>
      </c>
      <c r="B319" s="20" t="s">
        <v>624</v>
      </c>
      <c r="C319" s="17">
        <v>29</v>
      </c>
      <c r="D319" s="16">
        <v>3912.4136700913241</v>
      </c>
      <c r="E319" s="17">
        <v>3.7199999999999989</v>
      </c>
      <c r="F319" s="16">
        <v>3921.9132055641412</v>
      </c>
      <c r="G319" s="17">
        <v>0.89999999999999147</v>
      </c>
      <c r="H319" s="16">
        <v>5872.1464054218204</v>
      </c>
      <c r="I319" s="17">
        <v>0</v>
      </c>
      <c r="J319" s="16">
        <v>0</v>
      </c>
      <c r="K319" s="17">
        <v>71.650000000000006</v>
      </c>
      <c r="L319" s="16">
        <v>5838.390454027618</v>
      </c>
      <c r="M319" s="61">
        <v>19540</v>
      </c>
      <c r="N319" s="21">
        <v>2</v>
      </c>
      <c r="O319" s="71">
        <v>9770</v>
      </c>
      <c r="P319" s="75"/>
      <c r="Q319" s="67"/>
      <c r="R319" s="80">
        <v>2</v>
      </c>
      <c r="S319" s="67">
        <v>9770</v>
      </c>
      <c r="U319" s="63"/>
      <c r="V319" s="63"/>
      <c r="W319" s="63"/>
    </row>
    <row r="320" spans="1:23">
      <c r="A320" s="19" t="s">
        <v>625</v>
      </c>
      <c r="B320" s="20" t="s">
        <v>626</v>
      </c>
      <c r="C320" s="17">
        <v>20.600000000000136</v>
      </c>
      <c r="D320" s="16">
        <v>2779.1628139269587</v>
      </c>
      <c r="E320" s="17">
        <v>4.410000000000025</v>
      </c>
      <c r="F320" s="16">
        <v>4649.3648485317108</v>
      </c>
      <c r="G320" s="17">
        <v>1.4799999999999898</v>
      </c>
      <c r="H320" s="16">
        <v>9656.4185333603509</v>
      </c>
      <c r="I320" s="17">
        <v>0</v>
      </c>
      <c r="J320" s="16">
        <v>0</v>
      </c>
      <c r="K320" s="17">
        <v>93.783333333333331</v>
      </c>
      <c r="L320" s="16">
        <v>7641.9220946297746</v>
      </c>
      <c r="M320" s="61">
        <v>24730</v>
      </c>
      <c r="N320" s="21">
        <v>2</v>
      </c>
      <c r="O320" s="71">
        <v>12370</v>
      </c>
      <c r="P320" s="75"/>
      <c r="Q320" s="67"/>
      <c r="R320" s="80">
        <v>2</v>
      </c>
      <c r="S320" s="67">
        <v>12365</v>
      </c>
      <c r="U320" s="63"/>
      <c r="V320" s="63"/>
      <c r="W320" s="63"/>
    </row>
    <row r="321" spans="1:23">
      <c r="A321" s="19" t="s">
        <v>627</v>
      </c>
      <c r="B321" s="20" t="s">
        <v>628</v>
      </c>
      <c r="C321" s="17">
        <v>24.599999999999909</v>
      </c>
      <c r="D321" s="16">
        <v>3318.8060787671106</v>
      </c>
      <c r="E321" s="17">
        <v>6.2599999999999909</v>
      </c>
      <c r="F321" s="16">
        <v>6599.7786738794339</v>
      </c>
      <c r="G321" s="17">
        <v>2.0500000000000114</v>
      </c>
      <c r="H321" s="16">
        <v>13375.444590127681</v>
      </c>
      <c r="I321" s="17">
        <v>0</v>
      </c>
      <c r="J321" s="16">
        <v>0</v>
      </c>
      <c r="K321" s="17">
        <v>95.533333333333331</v>
      </c>
      <c r="L321" s="16">
        <v>7784.5206053701559</v>
      </c>
      <c r="M321" s="61">
        <v>31080</v>
      </c>
      <c r="N321" s="21">
        <v>2</v>
      </c>
      <c r="O321" s="71">
        <v>15540</v>
      </c>
      <c r="P321" s="75"/>
      <c r="Q321" s="67"/>
      <c r="R321" s="80">
        <v>2</v>
      </c>
      <c r="S321" s="67">
        <v>15540</v>
      </c>
      <c r="U321" s="63"/>
      <c r="V321" s="63"/>
      <c r="W321" s="63"/>
    </row>
    <row r="322" spans="1:23">
      <c r="A322" s="19" t="s">
        <v>629</v>
      </c>
      <c r="B322" s="20" t="s">
        <v>630</v>
      </c>
      <c r="C322" s="17">
        <v>20.899999999999864</v>
      </c>
      <c r="D322" s="16">
        <v>2819.6360587899358</v>
      </c>
      <c r="E322" s="17">
        <v>4.1899999999999977</v>
      </c>
      <c r="F322" s="16">
        <v>4417.4237449768143</v>
      </c>
      <c r="G322" s="17">
        <v>0.60999999999999943</v>
      </c>
      <c r="H322" s="16">
        <v>3980.0103414526011</v>
      </c>
      <c r="I322" s="17">
        <v>0</v>
      </c>
      <c r="J322" s="16">
        <v>0</v>
      </c>
      <c r="K322" s="17">
        <v>144.08333333333334</v>
      </c>
      <c r="L322" s="16">
        <v>11740.610717624739</v>
      </c>
      <c r="M322" s="61">
        <v>22960</v>
      </c>
      <c r="N322" s="21">
        <v>2</v>
      </c>
      <c r="O322" s="71">
        <v>11480</v>
      </c>
      <c r="P322" s="75"/>
      <c r="Q322" s="67"/>
      <c r="R322" s="80">
        <v>2</v>
      </c>
      <c r="S322" s="67">
        <v>11480</v>
      </c>
      <c r="U322" s="63"/>
      <c r="V322" s="63"/>
      <c r="W322" s="63"/>
    </row>
    <row r="323" spans="1:23">
      <c r="A323" s="19" t="s">
        <v>631</v>
      </c>
      <c r="B323" s="20" t="s">
        <v>632</v>
      </c>
      <c r="C323" s="17">
        <v>74.600000000000136</v>
      </c>
      <c r="D323" s="16">
        <v>10064.346889269424</v>
      </c>
      <c r="E323" s="17">
        <v>3.6499999999999773</v>
      </c>
      <c r="F323" s="16">
        <v>3848.1137635239324</v>
      </c>
      <c r="G323" s="17">
        <v>1.019999999999996</v>
      </c>
      <c r="H323" s="16">
        <v>6655.0992594781001</v>
      </c>
      <c r="I323" s="17">
        <v>0</v>
      </c>
      <c r="J323" s="16">
        <v>0</v>
      </c>
      <c r="K323" s="17">
        <v>111.78333333333333</v>
      </c>
      <c r="L323" s="16">
        <v>9108.6496336736982</v>
      </c>
      <c r="M323" s="61">
        <v>29680</v>
      </c>
      <c r="N323" s="21">
        <v>2</v>
      </c>
      <c r="O323" s="71">
        <v>14840</v>
      </c>
      <c r="P323" s="75"/>
      <c r="Q323" s="67"/>
      <c r="R323" s="80">
        <v>2</v>
      </c>
      <c r="S323" s="67">
        <v>14840</v>
      </c>
      <c r="U323" s="63"/>
      <c r="V323" s="63"/>
      <c r="W323" s="63"/>
    </row>
    <row r="324" spans="1:23">
      <c r="A324" s="19" t="s">
        <v>633</v>
      </c>
      <c r="B324" s="20" t="s">
        <v>634</v>
      </c>
      <c r="C324" s="17">
        <v>25</v>
      </c>
      <c r="D324" s="16">
        <v>3372.7704052511413</v>
      </c>
      <c r="E324" s="17">
        <v>4.1999999999999886</v>
      </c>
      <c r="F324" s="16">
        <v>4427.9665224111168</v>
      </c>
      <c r="G324" s="17">
        <v>1.1599999999999966</v>
      </c>
      <c r="H324" s="16">
        <v>7568.5442558770628</v>
      </c>
      <c r="I324" s="17">
        <v>0</v>
      </c>
      <c r="J324" s="16">
        <v>0</v>
      </c>
      <c r="K324" s="17">
        <v>212.43333333333334</v>
      </c>
      <c r="L324" s="16">
        <v>17310.101122827637</v>
      </c>
      <c r="M324" s="61">
        <v>32680</v>
      </c>
      <c r="N324" s="21">
        <v>2</v>
      </c>
      <c r="O324" s="71">
        <v>16340</v>
      </c>
      <c r="P324" s="75"/>
      <c r="Q324" s="67"/>
      <c r="R324" s="80">
        <v>2</v>
      </c>
      <c r="S324" s="67">
        <v>16340</v>
      </c>
      <c r="U324" s="63"/>
      <c r="V324" s="63"/>
      <c r="W324" s="63"/>
    </row>
    <row r="325" spans="1:23">
      <c r="A325" s="19" t="s">
        <v>635</v>
      </c>
      <c r="B325" s="20" t="s">
        <v>636</v>
      </c>
      <c r="C325" s="17">
        <v>18.400000000000091</v>
      </c>
      <c r="D325" s="16">
        <v>2482.3590182648522</v>
      </c>
      <c r="E325" s="17">
        <v>3.8100000000000023</v>
      </c>
      <c r="F325" s="16">
        <v>4016.798202472954</v>
      </c>
      <c r="G325" s="17">
        <v>1.230000000000004</v>
      </c>
      <c r="H325" s="16">
        <v>8025.2667540765897</v>
      </c>
      <c r="I325" s="17">
        <v>0</v>
      </c>
      <c r="J325" s="16">
        <v>0</v>
      </c>
      <c r="K325" s="17">
        <v>39.833333333333336</v>
      </c>
      <c r="L325" s="16">
        <v>3245.8137206620158</v>
      </c>
      <c r="M325" s="61">
        <v>17770</v>
      </c>
      <c r="N325" s="21">
        <v>2</v>
      </c>
      <c r="O325" s="71">
        <v>8890</v>
      </c>
      <c r="P325" s="75"/>
      <c r="Q325" s="67"/>
      <c r="R325" s="80">
        <v>2</v>
      </c>
      <c r="S325" s="67">
        <v>8885</v>
      </c>
      <c r="U325" s="63"/>
      <c r="V325" s="63"/>
      <c r="W325" s="63"/>
    </row>
    <row r="326" spans="1:23">
      <c r="A326" s="19" t="s">
        <v>637</v>
      </c>
      <c r="B326" s="20" t="s">
        <v>638</v>
      </c>
      <c r="C326" s="17">
        <v>22.700000000000045</v>
      </c>
      <c r="D326" s="16">
        <v>3062.4755279680426</v>
      </c>
      <c r="E326" s="17">
        <v>6.1399999999999864</v>
      </c>
      <c r="F326" s="16">
        <v>6473.2653446676823</v>
      </c>
      <c r="G326" s="17">
        <v>1.6300000000000097</v>
      </c>
      <c r="H326" s="16">
        <v>10635.109600930795</v>
      </c>
      <c r="I326" s="17">
        <v>0</v>
      </c>
      <c r="J326" s="16">
        <v>0</v>
      </c>
      <c r="K326" s="17">
        <v>60.533333333333331</v>
      </c>
      <c r="L326" s="16">
        <v>4932.5503905625274</v>
      </c>
      <c r="M326" s="61">
        <v>25100</v>
      </c>
      <c r="N326" s="21">
        <v>2</v>
      </c>
      <c r="O326" s="71">
        <v>12550</v>
      </c>
      <c r="P326" s="75"/>
      <c r="Q326" s="67"/>
      <c r="R326" s="80">
        <v>2</v>
      </c>
      <c r="S326" s="67">
        <v>12550</v>
      </c>
      <c r="U326" s="63"/>
      <c r="V326" s="63"/>
      <c r="W326" s="63"/>
    </row>
    <row r="327" spans="1:23">
      <c r="A327" s="19" t="s">
        <v>639</v>
      </c>
      <c r="B327" s="20" t="s">
        <v>640</v>
      </c>
      <c r="C327" s="17">
        <v>17.900000000000091</v>
      </c>
      <c r="D327" s="16">
        <v>2414.9036101598294</v>
      </c>
      <c r="E327" s="17">
        <v>3.9399999999999977</v>
      </c>
      <c r="F327" s="16">
        <v>4153.8543091190086</v>
      </c>
      <c r="G327" s="17">
        <v>0.89000000000000057</v>
      </c>
      <c r="H327" s="16">
        <v>5806.9003342505257</v>
      </c>
      <c r="I327" s="17">
        <v>0</v>
      </c>
      <c r="J327" s="16">
        <v>0</v>
      </c>
      <c r="K327" s="17">
        <v>57.766666666666666</v>
      </c>
      <c r="L327" s="16">
        <v>4707.1089354872574</v>
      </c>
      <c r="M327" s="61">
        <v>17080</v>
      </c>
      <c r="N327" s="21">
        <v>2</v>
      </c>
      <c r="O327" s="71">
        <v>8540</v>
      </c>
      <c r="P327" s="75"/>
      <c r="Q327" s="67"/>
      <c r="R327" s="80">
        <v>2</v>
      </c>
      <c r="S327" s="67">
        <v>8540</v>
      </c>
      <c r="U327" s="63"/>
      <c r="V327" s="63"/>
      <c r="W327" s="63"/>
    </row>
    <row r="328" spans="1:23">
      <c r="A328" s="19" t="s">
        <v>641</v>
      </c>
      <c r="B328" s="20" t="s">
        <v>642</v>
      </c>
      <c r="C328" s="17">
        <v>16.400000000000091</v>
      </c>
      <c r="D328" s="16">
        <v>2212.537385844761</v>
      </c>
      <c r="E328" s="17">
        <v>2.0600000000000023</v>
      </c>
      <c r="F328" s="16">
        <v>2171.8121514683176</v>
      </c>
      <c r="G328" s="17">
        <v>0.63000000000000966</v>
      </c>
      <c r="H328" s="16">
        <v>4110.5024837953761</v>
      </c>
      <c r="I328" s="17">
        <v>0</v>
      </c>
      <c r="J328" s="16">
        <v>0</v>
      </c>
      <c r="K328" s="17">
        <v>98.083333333333329</v>
      </c>
      <c r="L328" s="16">
        <v>7992.3070067347116</v>
      </c>
      <c r="M328" s="61">
        <v>16490</v>
      </c>
      <c r="N328" s="21">
        <v>2</v>
      </c>
      <c r="O328" s="71">
        <v>8250</v>
      </c>
      <c r="P328" s="75"/>
      <c r="Q328" s="67"/>
      <c r="R328" s="80">
        <v>2</v>
      </c>
      <c r="S328" s="67">
        <v>8245</v>
      </c>
      <c r="U328" s="63"/>
      <c r="V328" s="63"/>
      <c r="W328" s="63"/>
    </row>
    <row r="329" spans="1:23">
      <c r="A329" s="19" t="s">
        <v>643</v>
      </c>
      <c r="B329" s="20" t="s">
        <v>644</v>
      </c>
      <c r="C329" s="17">
        <v>24.200000000000045</v>
      </c>
      <c r="D329" s="16">
        <v>3264.841752283111</v>
      </c>
      <c r="E329" s="17">
        <v>4.4800000000000182</v>
      </c>
      <c r="F329" s="16">
        <v>4723.16429057189</v>
      </c>
      <c r="G329" s="17">
        <v>1.5300000000000011</v>
      </c>
      <c r="H329" s="16">
        <v>9982.6488892171965</v>
      </c>
      <c r="I329" s="17">
        <v>0</v>
      </c>
      <c r="J329" s="16">
        <v>0</v>
      </c>
      <c r="K329" s="17">
        <v>156.63333333333333</v>
      </c>
      <c r="L329" s="16">
        <v>12763.245751791474</v>
      </c>
      <c r="M329" s="61">
        <v>30730</v>
      </c>
      <c r="N329" s="21">
        <v>2</v>
      </c>
      <c r="O329" s="71">
        <v>15370</v>
      </c>
      <c r="P329" s="75"/>
      <c r="Q329" s="67"/>
      <c r="R329" s="80">
        <v>2</v>
      </c>
      <c r="S329" s="67">
        <v>15365</v>
      </c>
      <c r="U329" s="63"/>
      <c r="V329" s="63"/>
      <c r="W329" s="63"/>
    </row>
    <row r="330" spans="1:23">
      <c r="A330" s="19" t="s">
        <v>645</v>
      </c>
      <c r="B330" s="20" t="s">
        <v>646</v>
      </c>
      <c r="C330" s="17">
        <v>23.399999999999864</v>
      </c>
      <c r="D330" s="16">
        <v>3156.9130993150497</v>
      </c>
      <c r="E330" s="17">
        <v>3.9900000000000091</v>
      </c>
      <c r="F330" s="16">
        <v>4206.568196290581</v>
      </c>
      <c r="G330" s="17">
        <v>1.2000000000000028</v>
      </c>
      <c r="H330" s="16">
        <v>7829.52854056252</v>
      </c>
      <c r="I330" s="17">
        <v>0</v>
      </c>
      <c r="J330" s="16">
        <v>0</v>
      </c>
      <c r="K330" s="17">
        <v>36.75</v>
      </c>
      <c r="L330" s="16">
        <v>2994.5687255480102</v>
      </c>
      <c r="M330" s="61">
        <v>18190</v>
      </c>
      <c r="N330" s="21">
        <v>2</v>
      </c>
      <c r="O330" s="71">
        <v>9100</v>
      </c>
      <c r="P330" s="75"/>
      <c r="Q330" s="67"/>
      <c r="R330" s="80">
        <v>2</v>
      </c>
      <c r="S330" s="67">
        <v>9095</v>
      </c>
      <c r="U330" s="63"/>
      <c r="V330" s="63"/>
      <c r="W330" s="63"/>
    </row>
    <row r="331" spans="1:23">
      <c r="A331" s="19" t="s">
        <v>647</v>
      </c>
      <c r="B331" s="20" t="s">
        <v>648</v>
      </c>
      <c r="C331" s="17">
        <v>19.900000000000091</v>
      </c>
      <c r="D331" s="16">
        <v>2684.7252425799206</v>
      </c>
      <c r="E331" s="17">
        <v>3.5999999999999943</v>
      </c>
      <c r="F331" s="16">
        <v>3795.3998763523896</v>
      </c>
      <c r="G331" s="17">
        <v>0.93999999999999773</v>
      </c>
      <c r="H331" s="16">
        <v>6133.1306901072776</v>
      </c>
      <c r="I331" s="17">
        <v>0</v>
      </c>
      <c r="J331" s="16">
        <v>0</v>
      </c>
      <c r="K331" s="17">
        <v>123.8</v>
      </c>
      <c r="L331" s="16">
        <v>10087.826074090985</v>
      </c>
      <c r="M331" s="61">
        <v>22700</v>
      </c>
      <c r="N331" s="21">
        <v>2</v>
      </c>
      <c r="O331" s="71">
        <v>11350</v>
      </c>
      <c r="P331" s="75"/>
      <c r="Q331" s="67"/>
      <c r="R331" s="80">
        <v>2</v>
      </c>
      <c r="S331" s="67">
        <v>11350</v>
      </c>
      <c r="U331" s="63"/>
      <c r="V331" s="63"/>
      <c r="W331" s="63"/>
    </row>
    <row r="332" spans="1:23">
      <c r="A332" s="19" t="s">
        <v>649</v>
      </c>
      <c r="B332" s="20" t="s">
        <v>650</v>
      </c>
      <c r="C332" s="17">
        <v>19.299999999999955</v>
      </c>
      <c r="D332" s="16">
        <v>2603.7787528538752</v>
      </c>
      <c r="E332" s="17">
        <v>4.3700000000000045</v>
      </c>
      <c r="F332" s="16">
        <v>4607.1937387944408</v>
      </c>
      <c r="G332" s="17">
        <v>1.7100000000000009</v>
      </c>
      <c r="H332" s="16">
        <v>11157.078170301571</v>
      </c>
      <c r="I332" s="17">
        <v>0</v>
      </c>
      <c r="J332" s="16">
        <v>0</v>
      </c>
      <c r="K332" s="17">
        <v>282.66666666666669</v>
      </c>
      <c r="L332" s="16">
        <v>23033.054687208281</v>
      </c>
      <c r="M332" s="61">
        <v>41400</v>
      </c>
      <c r="N332" s="21">
        <v>1</v>
      </c>
      <c r="O332" s="71">
        <v>41400</v>
      </c>
      <c r="P332" s="75"/>
      <c r="Q332" s="67">
        <v>41400</v>
      </c>
      <c r="R332" s="80">
        <v>1</v>
      </c>
      <c r="S332" s="67"/>
      <c r="U332" s="63"/>
      <c r="V332" s="63"/>
      <c r="W332" s="63"/>
    </row>
    <row r="333" spans="1:23">
      <c r="A333" s="19" t="s">
        <v>651</v>
      </c>
      <c r="B333" s="20" t="s">
        <v>652</v>
      </c>
      <c r="C333" s="17">
        <v>10.300000000000182</v>
      </c>
      <c r="D333" s="16">
        <v>1389.5814069634948</v>
      </c>
      <c r="E333" s="17">
        <v>1.3199999999999932</v>
      </c>
      <c r="F333" s="16">
        <v>1391.6466213292044</v>
      </c>
      <c r="G333" s="17">
        <v>0.48999999999999488</v>
      </c>
      <c r="H333" s="16">
        <v>3197.0574873963214</v>
      </c>
      <c r="I333" s="17">
        <v>0</v>
      </c>
      <c r="J333" s="16">
        <v>0</v>
      </c>
      <c r="K333" s="17">
        <v>42.133333333333333</v>
      </c>
      <c r="L333" s="16">
        <v>3433.228906206517</v>
      </c>
      <c r="M333" s="61">
        <v>9410</v>
      </c>
      <c r="N333" s="21">
        <v>1</v>
      </c>
      <c r="O333" s="71">
        <v>9410</v>
      </c>
      <c r="P333" s="75"/>
      <c r="Q333" s="67">
        <v>9410</v>
      </c>
      <c r="R333" s="80">
        <v>1</v>
      </c>
      <c r="S333" s="67"/>
      <c r="U333" s="63"/>
      <c r="V333" s="63"/>
      <c r="W333" s="63"/>
    </row>
    <row r="334" spans="1:23">
      <c r="A334" s="19" t="s">
        <v>653</v>
      </c>
      <c r="B334" s="20" t="s">
        <v>654</v>
      </c>
      <c r="C334" s="17">
        <v>18.799999999999955</v>
      </c>
      <c r="D334" s="16">
        <v>2536.3233447488519</v>
      </c>
      <c r="E334" s="17">
        <v>2.6300000000000097</v>
      </c>
      <c r="F334" s="16">
        <v>2772.7504652241214</v>
      </c>
      <c r="G334" s="17">
        <v>0.62000000000000099</v>
      </c>
      <c r="H334" s="16">
        <v>4045.2564126239654</v>
      </c>
      <c r="I334" s="17">
        <v>0</v>
      </c>
      <c r="J334" s="16">
        <v>0</v>
      </c>
      <c r="K334" s="17">
        <v>44.866666666666667</v>
      </c>
      <c r="L334" s="16">
        <v>3655.9541991724459</v>
      </c>
      <c r="M334" s="61">
        <v>13010</v>
      </c>
      <c r="N334" s="21">
        <v>1</v>
      </c>
      <c r="O334" s="71">
        <v>13010</v>
      </c>
      <c r="P334" s="75"/>
      <c r="Q334" s="67">
        <v>13010</v>
      </c>
      <c r="R334" s="80">
        <v>1</v>
      </c>
      <c r="S334" s="67"/>
      <c r="U334" s="63"/>
      <c r="V334" s="63"/>
      <c r="W334" s="63"/>
    </row>
    <row r="335" spans="1:23">
      <c r="A335" s="19" t="s">
        <v>655</v>
      </c>
      <c r="B335" s="20" t="s">
        <v>656</v>
      </c>
      <c r="C335" s="17">
        <v>23.400000000000091</v>
      </c>
      <c r="D335" s="16">
        <v>3156.9130993150807</v>
      </c>
      <c r="E335" s="17">
        <v>1.5099999999999909</v>
      </c>
      <c r="F335" s="16">
        <v>1591.9593925811341</v>
      </c>
      <c r="G335" s="17">
        <v>0.15000000000000568</v>
      </c>
      <c r="H335" s="16">
        <v>978.69106757034979</v>
      </c>
      <c r="I335" s="17">
        <v>0</v>
      </c>
      <c r="J335" s="16">
        <v>0</v>
      </c>
      <c r="K335" s="17">
        <v>59.75</v>
      </c>
      <c r="L335" s="16">
        <v>4868.7205809930238</v>
      </c>
      <c r="M335" s="61">
        <v>10600</v>
      </c>
      <c r="N335" s="21">
        <v>1</v>
      </c>
      <c r="O335" s="71">
        <v>10600</v>
      </c>
      <c r="P335" s="75"/>
      <c r="Q335" s="67">
        <v>10600</v>
      </c>
      <c r="R335" s="80">
        <v>1</v>
      </c>
      <c r="S335" s="67"/>
      <c r="U335" s="63"/>
      <c r="V335" s="63"/>
      <c r="W335" s="63"/>
    </row>
    <row r="336" spans="1:23">
      <c r="A336" s="19" t="s">
        <v>657</v>
      </c>
      <c r="B336" s="20" t="s">
        <v>658</v>
      </c>
      <c r="C336" s="17">
        <v>10</v>
      </c>
      <c r="D336" s="16">
        <v>1349.1081621004564</v>
      </c>
      <c r="E336" s="17">
        <v>1.3900000000000006</v>
      </c>
      <c r="F336" s="16">
        <v>1465.4460633693977</v>
      </c>
      <c r="G336" s="17">
        <v>0.30999999999999517</v>
      </c>
      <c r="H336" s="16">
        <v>2022.6282063119479</v>
      </c>
      <c r="I336" s="17">
        <v>0</v>
      </c>
      <c r="J336" s="16">
        <v>0</v>
      </c>
      <c r="K336" s="17">
        <v>84.45</v>
      </c>
      <c r="L336" s="16">
        <v>6881.3967040144071</v>
      </c>
      <c r="M336" s="61">
        <v>11720</v>
      </c>
      <c r="N336" s="21">
        <v>1</v>
      </c>
      <c r="O336" s="71">
        <v>11720</v>
      </c>
      <c r="P336" s="75"/>
      <c r="Q336" s="67">
        <v>11720</v>
      </c>
      <c r="R336" s="80">
        <v>1</v>
      </c>
      <c r="S336" s="67"/>
      <c r="U336" s="63"/>
      <c r="V336" s="63"/>
      <c r="W336" s="63"/>
    </row>
    <row r="337" spans="1:23">
      <c r="A337" s="19" t="s">
        <v>659</v>
      </c>
      <c r="B337" s="20" t="s">
        <v>660</v>
      </c>
      <c r="C337" s="17">
        <v>32.399999999999864</v>
      </c>
      <c r="D337" s="16">
        <v>4371.1104452054606</v>
      </c>
      <c r="E337" s="17">
        <v>4.0800000000000125</v>
      </c>
      <c r="F337" s="16">
        <v>4301.4531931993952</v>
      </c>
      <c r="G337" s="17">
        <v>0.92000000000000171</v>
      </c>
      <c r="H337" s="16">
        <v>6002.6385477645954</v>
      </c>
      <c r="I337" s="17">
        <v>0</v>
      </c>
      <c r="J337" s="16">
        <v>0</v>
      </c>
      <c r="K337" s="17">
        <v>320.56666666666666</v>
      </c>
      <c r="L337" s="16">
        <v>26121.33100552854</v>
      </c>
      <c r="M337" s="61">
        <v>40800</v>
      </c>
      <c r="N337" s="21">
        <v>2</v>
      </c>
      <c r="O337" s="71">
        <v>20400</v>
      </c>
      <c r="P337" s="75"/>
      <c r="Q337" s="67"/>
      <c r="R337" s="80">
        <v>2</v>
      </c>
      <c r="S337" s="67">
        <v>20400</v>
      </c>
      <c r="U337" s="63"/>
      <c r="V337" s="63"/>
      <c r="W337" s="63"/>
    </row>
    <row r="338" spans="1:23">
      <c r="A338" s="19" t="s">
        <v>661</v>
      </c>
      <c r="B338" s="20" t="s">
        <v>662</v>
      </c>
      <c r="C338" s="17">
        <v>23.600000000000136</v>
      </c>
      <c r="D338" s="16">
        <v>3183.895262557096</v>
      </c>
      <c r="E338" s="17">
        <v>2.1800000000000068</v>
      </c>
      <c r="F338" s="16">
        <v>2298.3254806800692</v>
      </c>
      <c r="G338" s="17">
        <v>0.53000000000000114</v>
      </c>
      <c r="H338" s="16">
        <v>3458.0417720817791</v>
      </c>
      <c r="I338" s="17">
        <v>0</v>
      </c>
      <c r="J338" s="16">
        <v>0</v>
      </c>
      <c r="K338" s="17">
        <v>57.68333333333333</v>
      </c>
      <c r="L338" s="16">
        <v>4700.3185302139063</v>
      </c>
      <c r="M338" s="61">
        <v>13640</v>
      </c>
      <c r="N338" s="21">
        <v>2</v>
      </c>
      <c r="O338" s="71">
        <v>6820</v>
      </c>
      <c r="P338" s="75"/>
      <c r="Q338" s="67"/>
      <c r="R338" s="80">
        <v>2</v>
      </c>
      <c r="S338" s="67">
        <v>6820</v>
      </c>
      <c r="U338" s="63"/>
      <c r="V338" s="63"/>
      <c r="W338" s="63"/>
    </row>
    <row r="339" spans="1:23">
      <c r="A339" s="19" t="s">
        <v>663</v>
      </c>
      <c r="B339" s="20" t="s">
        <v>664</v>
      </c>
      <c r="C339" s="17">
        <v>34.600000000000136</v>
      </c>
      <c r="D339" s="16">
        <v>4667.914240867598</v>
      </c>
      <c r="E339" s="17">
        <v>6.1599999999999682</v>
      </c>
      <c r="F339" s="16">
        <v>6494.3508995362881</v>
      </c>
      <c r="G339" s="17">
        <v>1.2199999999999989</v>
      </c>
      <c r="H339" s="16">
        <v>7960.0206829052022</v>
      </c>
      <c r="I339" s="17">
        <v>0</v>
      </c>
      <c r="J339" s="16">
        <v>0</v>
      </c>
      <c r="K339" s="17">
        <v>153.16666666666666</v>
      </c>
      <c r="L339" s="16">
        <v>12480.764892420051</v>
      </c>
      <c r="M339" s="61">
        <v>31600</v>
      </c>
      <c r="N339" s="21">
        <v>2</v>
      </c>
      <c r="O339" s="71">
        <v>15800</v>
      </c>
      <c r="P339" s="75"/>
      <c r="Q339" s="67"/>
      <c r="R339" s="80">
        <v>2</v>
      </c>
      <c r="S339" s="67">
        <v>15800</v>
      </c>
      <c r="U339" s="63"/>
      <c r="V339" s="63"/>
      <c r="W339" s="63"/>
    </row>
    <row r="340" spans="1:23">
      <c r="A340" s="19" t="s">
        <v>665</v>
      </c>
      <c r="B340" s="20" t="s">
        <v>666</v>
      </c>
      <c r="C340" s="17">
        <v>14.700000000000045</v>
      </c>
      <c r="D340" s="16">
        <v>1983.1889982876771</v>
      </c>
      <c r="E340" s="17">
        <v>2.6999999999999886</v>
      </c>
      <c r="F340" s="16">
        <v>2846.5499072642847</v>
      </c>
      <c r="G340" s="17">
        <v>0.76000000000000512</v>
      </c>
      <c r="H340" s="16">
        <v>4958.7014090229513</v>
      </c>
      <c r="I340" s="17">
        <v>0</v>
      </c>
      <c r="J340" s="16">
        <v>0</v>
      </c>
      <c r="K340" s="17">
        <v>22.3</v>
      </c>
      <c r="L340" s="16">
        <v>1817.1124511488606</v>
      </c>
      <c r="M340" s="61">
        <v>11610</v>
      </c>
      <c r="N340" s="21">
        <v>2</v>
      </c>
      <c r="O340" s="71">
        <v>5810</v>
      </c>
      <c r="P340" s="75"/>
      <c r="Q340" s="67"/>
      <c r="R340" s="80">
        <v>2</v>
      </c>
      <c r="S340" s="67">
        <v>5805</v>
      </c>
      <c r="U340" s="63"/>
      <c r="V340" s="63"/>
      <c r="W340" s="63"/>
    </row>
    <row r="341" spans="1:23">
      <c r="A341" s="19" t="s">
        <v>667</v>
      </c>
      <c r="B341" s="20" t="s">
        <v>668</v>
      </c>
      <c r="C341" s="17">
        <v>32.200000000000045</v>
      </c>
      <c r="D341" s="16">
        <v>4344.1282819634762</v>
      </c>
      <c r="E341" s="17">
        <v>6.089999999999975</v>
      </c>
      <c r="F341" s="16">
        <v>6420.5514574961098</v>
      </c>
      <c r="G341" s="17">
        <v>1.0300000000000011</v>
      </c>
      <c r="H341" s="16">
        <v>6720.3453306494876</v>
      </c>
      <c r="I341" s="17">
        <v>0</v>
      </c>
      <c r="J341" s="16">
        <v>0</v>
      </c>
      <c r="K341" s="17">
        <v>99.65</v>
      </c>
      <c r="L341" s="16">
        <v>8119.9666258737207</v>
      </c>
      <c r="M341" s="61">
        <v>25600</v>
      </c>
      <c r="N341" s="21">
        <v>2</v>
      </c>
      <c r="O341" s="71">
        <v>12800</v>
      </c>
      <c r="P341" s="75"/>
      <c r="Q341" s="67"/>
      <c r="R341" s="80">
        <v>2</v>
      </c>
      <c r="S341" s="67">
        <v>12800</v>
      </c>
      <c r="U341" s="63"/>
      <c r="V341" s="63"/>
      <c r="W341" s="63"/>
    </row>
    <row r="342" spans="1:23">
      <c r="A342" s="19" t="s">
        <v>669</v>
      </c>
      <c r="B342" s="20" t="s">
        <v>670</v>
      </c>
      <c r="C342" s="17">
        <v>14.700000000000045</v>
      </c>
      <c r="D342" s="16">
        <v>1983.1889982876771</v>
      </c>
      <c r="E342" s="17">
        <v>3.7200000000000273</v>
      </c>
      <c r="F342" s="16">
        <v>3921.9132055641712</v>
      </c>
      <c r="G342" s="17">
        <v>1.0800000000000125</v>
      </c>
      <c r="H342" s="16">
        <v>7046.5756865063331</v>
      </c>
      <c r="I342" s="17">
        <v>0</v>
      </c>
      <c r="J342" s="16">
        <v>0</v>
      </c>
      <c r="K342" s="17">
        <v>218.21666666666667</v>
      </c>
      <c r="L342" s="16">
        <v>17781.355248798231</v>
      </c>
      <c r="M342" s="61">
        <v>30730</v>
      </c>
      <c r="N342" s="21">
        <v>2</v>
      </c>
      <c r="O342" s="71">
        <v>15370</v>
      </c>
      <c r="P342" s="75"/>
      <c r="Q342" s="67"/>
      <c r="R342" s="80">
        <v>2</v>
      </c>
      <c r="S342" s="67">
        <v>15365</v>
      </c>
      <c r="U342" s="63"/>
      <c r="V342" s="63"/>
      <c r="W342" s="63"/>
    </row>
    <row r="343" spans="1:23">
      <c r="A343" s="19" t="s">
        <v>671</v>
      </c>
      <c r="B343" s="20" t="s">
        <v>672</v>
      </c>
      <c r="C343" s="17">
        <v>38.5</v>
      </c>
      <c r="D343" s="16">
        <v>5194.0664240867573</v>
      </c>
      <c r="E343" s="17">
        <v>5.8100000000000591</v>
      </c>
      <c r="F343" s="16">
        <v>6125.3536893354567</v>
      </c>
      <c r="G343" s="17">
        <v>1.9300000000000068</v>
      </c>
      <c r="H343" s="16">
        <v>12592.491736071401</v>
      </c>
      <c r="I343" s="17">
        <v>0</v>
      </c>
      <c r="J343" s="16">
        <v>0</v>
      </c>
      <c r="K343" s="17">
        <v>184.71666666666667</v>
      </c>
      <c r="L343" s="16">
        <v>15051.612328910929</v>
      </c>
      <c r="M343" s="61">
        <v>38960</v>
      </c>
      <c r="N343" s="21">
        <v>2</v>
      </c>
      <c r="O343" s="71">
        <v>19480</v>
      </c>
      <c r="P343" s="75"/>
      <c r="Q343" s="67"/>
      <c r="R343" s="80">
        <v>2</v>
      </c>
      <c r="S343" s="67">
        <v>19480</v>
      </c>
      <c r="U343" s="63"/>
      <c r="V343" s="63"/>
      <c r="W343" s="63"/>
    </row>
    <row r="344" spans="1:23">
      <c r="A344" s="19" t="s">
        <v>673</v>
      </c>
      <c r="B344" s="20" t="s">
        <v>674</v>
      </c>
      <c r="C344" s="17">
        <v>24.700000000000045</v>
      </c>
      <c r="D344" s="16">
        <v>3332.2971603881338</v>
      </c>
      <c r="E344" s="17">
        <v>0.84000000000003183</v>
      </c>
      <c r="F344" s="16">
        <v>885.59330448225921</v>
      </c>
      <c r="G344" s="17">
        <v>0.24000000000000909</v>
      </c>
      <c r="H344" s="16">
        <v>1565.9057081125595</v>
      </c>
      <c r="I344" s="17">
        <v>0</v>
      </c>
      <c r="J344" s="16">
        <v>0</v>
      </c>
      <c r="K344" s="17">
        <v>12.866666666666667</v>
      </c>
      <c r="L344" s="16">
        <v>1048.4385742054712</v>
      </c>
      <c r="M344" s="61">
        <v>6830</v>
      </c>
      <c r="N344" s="21">
        <v>2</v>
      </c>
      <c r="O344" s="71">
        <v>3420</v>
      </c>
      <c r="P344" s="75"/>
      <c r="Q344" s="67"/>
      <c r="R344" s="80">
        <v>2</v>
      </c>
      <c r="S344" s="67">
        <v>3415</v>
      </c>
      <c r="U344" s="63"/>
      <c r="V344" s="63"/>
      <c r="W344" s="63"/>
    </row>
    <row r="345" spans="1:23">
      <c r="A345" s="19" t="s">
        <v>675</v>
      </c>
      <c r="B345" s="20" t="s">
        <v>676</v>
      </c>
      <c r="C345" s="17">
        <v>19.299999999999955</v>
      </c>
      <c r="D345" s="16">
        <v>2603.7787528538752</v>
      </c>
      <c r="E345" s="17">
        <v>3.3099999999999739</v>
      </c>
      <c r="F345" s="16">
        <v>3489.6593307573139</v>
      </c>
      <c r="G345" s="17">
        <v>1.2999999999999972</v>
      </c>
      <c r="H345" s="16">
        <v>8481.9892522760256</v>
      </c>
      <c r="I345" s="17">
        <v>0</v>
      </c>
      <c r="J345" s="16">
        <v>0</v>
      </c>
      <c r="K345" s="17">
        <v>137.30000000000001</v>
      </c>
      <c r="L345" s="16">
        <v>11187.871728373928</v>
      </c>
      <c r="M345" s="61">
        <v>25760</v>
      </c>
      <c r="N345" s="21">
        <v>2</v>
      </c>
      <c r="O345" s="71">
        <v>12880</v>
      </c>
      <c r="P345" s="75"/>
      <c r="Q345" s="67"/>
      <c r="R345" s="80">
        <v>2</v>
      </c>
      <c r="S345" s="67">
        <v>12880</v>
      </c>
      <c r="U345" s="63"/>
      <c r="V345" s="63"/>
      <c r="W345" s="63"/>
    </row>
    <row r="346" spans="1:23">
      <c r="A346" s="19" t="s">
        <v>677</v>
      </c>
      <c r="B346" s="20" t="s">
        <v>678</v>
      </c>
      <c r="C346" s="17">
        <v>20</v>
      </c>
      <c r="D346" s="16">
        <v>2698.2163242009128</v>
      </c>
      <c r="E346" s="17">
        <v>4.2999999999999829</v>
      </c>
      <c r="F346" s="16">
        <v>4533.3942967542325</v>
      </c>
      <c r="G346" s="17">
        <v>1.5400000000000063</v>
      </c>
      <c r="H346" s="16">
        <v>10047.894960388585</v>
      </c>
      <c r="I346" s="17">
        <v>0</v>
      </c>
      <c r="J346" s="16">
        <v>0</v>
      </c>
      <c r="K346" s="17">
        <v>34.266666666666666</v>
      </c>
      <c r="L346" s="16">
        <v>2792.2146484021355</v>
      </c>
      <c r="M346" s="61">
        <v>20070</v>
      </c>
      <c r="N346" s="21">
        <v>2</v>
      </c>
      <c r="O346" s="71">
        <v>10040</v>
      </c>
      <c r="P346" s="75"/>
      <c r="Q346" s="67"/>
      <c r="R346" s="80">
        <v>2</v>
      </c>
      <c r="S346" s="67">
        <v>10035</v>
      </c>
      <c r="U346" s="63"/>
      <c r="V346" s="63"/>
      <c r="W346" s="63"/>
    </row>
    <row r="347" spans="1:23">
      <c r="A347" s="19" t="s">
        <v>679</v>
      </c>
      <c r="B347" s="20" t="s">
        <v>680</v>
      </c>
      <c r="C347" s="17">
        <v>24.700000000000045</v>
      </c>
      <c r="D347" s="16">
        <v>3332.2971603881338</v>
      </c>
      <c r="E347" s="17">
        <v>9.9699999999999989</v>
      </c>
      <c r="F347" s="16">
        <v>10511.149102009273</v>
      </c>
      <c r="G347" s="17">
        <v>3.019999999999996</v>
      </c>
      <c r="H347" s="16">
        <v>19704.313493748938</v>
      </c>
      <c r="I347" s="17">
        <v>0</v>
      </c>
      <c r="J347" s="16">
        <v>0</v>
      </c>
      <c r="K347" s="17">
        <v>45.016666666666666</v>
      </c>
      <c r="L347" s="16">
        <v>3668.1769286644785</v>
      </c>
      <c r="M347" s="61">
        <v>37220</v>
      </c>
      <c r="N347" s="21">
        <v>2</v>
      </c>
      <c r="O347" s="71">
        <v>18610</v>
      </c>
      <c r="P347" s="75"/>
      <c r="Q347" s="67"/>
      <c r="R347" s="80">
        <v>2</v>
      </c>
      <c r="S347" s="67">
        <v>18610</v>
      </c>
      <c r="U347" s="63"/>
      <c r="V347" s="63"/>
      <c r="W347" s="63"/>
    </row>
    <row r="348" spans="1:23">
      <c r="A348" s="19" t="s">
        <v>681</v>
      </c>
      <c r="B348" s="20" t="s">
        <v>682</v>
      </c>
      <c r="C348" s="17">
        <v>24.200000000000045</v>
      </c>
      <c r="D348" s="16">
        <v>3264.841752283111</v>
      </c>
      <c r="E348" s="17">
        <v>3.8799999999999955</v>
      </c>
      <c r="F348" s="16">
        <v>4090.5976445131328</v>
      </c>
      <c r="G348" s="17">
        <v>0.92000000000000171</v>
      </c>
      <c r="H348" s="16">
        <v>6002.6385477645954</v>
      </c>
      <c r="I348" s="17">
        <v>0</v>
      </c>
      <c r="J348" s="16">
        <v>0</v>
      </c>
      <c r="K348" s="17">
        <v>158.51666666666668</v>
      </c>
      <c r="L348" s="16">
        <v>12916.708910969219</v>
      </c>
      <c r="M348" s="61">
        <v>26270</v>
      </c>
      <c r="N348" s="21">
        <v>2</v>
      </c>
      <c r="O348" s="71">
        <v>13140</v>
      </c>
      <c r="P348" s="75"/>
      <c r="Q348" s="67"/>
      <c r="R348" s="80">
        <v>2</v>
      </c>
      <c r="S348" s="67">
        <v>13135</v>
      </c>
      <c r="U348" s="63"/>
      <c r="V348" s="63"/>
      <c r="W348" s="63"/>
    </row>
    <row r="349" spans="1:23">
      <c r="A349" s="19" t="s">
        <v>683</v>
      </c>
      <c r="B349" s="20" t="s">
        <v>684</v>
      </c>
      <c r="C349" s="17">
        <v>32.099999999999909</v>
      </c>
      <c r="D349" s="16">
        <v>4330.6372003424531</v>
      </c>
      <c r="E349" s="17">
        <v>7.710000000000008</v>
      </c>
      <c r="F349" s="16">
        <v>8128.4814018547222</v>
      </c>
      <c r="G349" s="17">
        <v>2.4500000000000028</v>
      </c>
      <c r="H349" s="16">
        <v>15985.287436981793</v>
      </c>
      <c r="I349" s="17">
        <v>0</v>
      </c>
      <c r="J349" s="16">
        <v>0</v>
      </c>
      <c r="K349" s="17">
        <v>347.1</v>
      </c>
      <c r="L349" s="16">
        <v>28283.396044563659</v>
      </c>
      <c r="M349" s="61">
        <v>56730</v>
      </c>
      <c r="N349" s="21">
        <v>2</v>
      </c>
      <c r="O349" s="71">
        <v>28370</v>
      </c>
      <c r="P349" s="75"/>
      <c r="Q349" s="67"/>
      <c r="R349" s="80">
        <v>2</v>
      </c>
      <c r="S349" s="67">
        <v>28365</v>
      </c>
      <c r="U349" s="63"/>
      <c r="V349" s="63"/>
      <c r="W349" s="63"/>
    </row>
    <row r="350" spans="1:23">
      <c r="A350" s="19" t="s">
        <v>685</v>
      </c>
      <c r="B350" s="20" t="s">
        <v>686</v>
      </c>
      <c r="C350" s="17">
        <v>4.2000000000000455</v>
      </c>
      <c r="D350" s="16">
        <v>566.62542808219791</v>
      </c>
      <c r="E350" s="17">
        <v>0</v>
      </c>
      <c r="F350" s="16">
        <v>0</v>
      </c>
      <c r="G350" s="17">
        <v>0</v>
      </c>
      <c r="H350" s="16">
        <v>0</v>
      </c>
      <c r="I350" s="17">
        <v>0</v>
      </c>
      <c r="J350" s="16">
        <v>0</v>
      </c>
      <c r="K350" s="17">
        <v>0</v>
      </c>
      <c r="L350" s="16">
        <v>0</v>
      </c>
      <c r="M350" s="61">
        <v>570</v>
      </c>
      <c r="N350" s="21">
        <v>1</v>
      </c>
      <c r="O350" s="71">
        <v>570</v>
      </c>
      <c r="P350" s="75"/>
      <c r="Q350" s="67">
        <v>570</v>
      </c>
      <c r="R350" s="80">
        <v>1</v>
      </c>
      <c r="S350" s="67"/>
      <c r="U350" s="63"/>
      <c r="V350" s="63"/>
      <c r="W350" s="63"/>
    </row>
    <row r="351" spans="1:23">
      <c r="A351" s="19" t="s">
        <v>687</v>
      </c>
      <c r="B351" s="20" t="s">
        <v>688</v>
      </c>
      <c r="C351" s="17">
        <v>22.600000000000136</v>
      </c>
      <c r="D351" s="16">
        <v>3048.9844463470499</v>
      </c>
      <c r="E351" s="17">
        <v>2.4899999999999949</v>
      </c>
      <c r="F351" s="16">
        <v>2625.1515811437348</v>
      </c>
      <c r="G351" s="17">
        <v>0.89000000000000057</v>
      </c>
      <c r="H351" s="16">
        <v>5806.9003342505257</v>
      </c>
      <c r="I351" s="17">
        <v>0</v>
      </c>
      <c r="J351" s="16">
        <v>0</v>
      </c>
      <c r="K351" s="17">
        <v>65.766666666666666</v>
      </c>
      <c r="L351" s="16">
        <v>5358.987841729001</v>
      </c>
      <c r="M351" s="61">
        <v>16840</v>
      </c>
      <c r="N351" s="21">
        <v>1</v>
      </c>
      <c r="O351" s="71">
        <v>16840</v>
      </c>
      <c r="P351" s="75"/>
      <c r="Q351" s="67">
        <v>16840</v>
      </c>
      <c r="R351" s="80">
        <v>1</v>
      </c>
      <c r="S351" s="67"/>
      <c r="U351" s="63"/>
      <c r="V351" s="63"/>
      <c r="W351" s="63"/>
    </row>
    <row r="352" spans="1:23">
      <c r="A352" s="19" t="s">
        <v>689</v>
      </c>
      <c r="B352" s="20" t="s">
        <v>690</v>
      </c>
      <c r="C352" s="17">
        <v>10.900000000000091</v>
      </c>
      <c r="D352" s="16">
        <v>1470.5278966895098</v>
      </c>
      <c r="E352" s="17">
        <v>1.789999999999992</v>
      </c>
      <c r="F352" s="16">
        <v>1887.1571607418771</v>
      </c>
      <c r="G352" s="17">
        <v>0.57999999999999829</v>
      </c>
      <c r="H352" s="16">
        <v>3784.2721279385314</v>
      </c>
      <c r="I352" s="17">
        <v>0</v>
      </c>
      <c r="J352" s="16">
        <v>0</v>
      </c>
      <c r="K352" s="17">
        <v>52.516666666666666</v>
      </c>
      <c r="L352" s="16">
        <v>4279.3134032661137</v>
      </c>
      <c r="M352" s="61">
        <v>11420</v>
      </c>
      <c r="N352" s="21">
        <v>1</v>
      </c>
      <c r="O352" s="71">
        <v>11420</v>
      </c>
      <c r="P352" s="75"/>
      <c r="Q352" s="67">
        <v>11420</v>
      </c>
      <c r="R352" s="80">
        <v>1</v>
      </c>
      <c r="S352" s="67"/>
      <c r="U352" s="63"/>
      <c r="V352" s="63"/>
      <c r="W352" s="63"/>
    </row>
    <row r="353" spans="1:23">
      <c r="A353" s="19" t="s">
        <v>691</v>
      </c>
      <c r="B353" s="20" t="s">
        <v>692</v>
      </c>
      <c r="C353" s="17">
        <v>17.600000000000023</v>
      </c>
      <c r="D353" s="16">
        <v>2374.4303652968065</v>
      </c>
      <c r="E353" s="17">
        <v>3.4099999999999966</v>
      </c>
      <c r="F353" s="16">
        <v>3595.0871051004601</v>
      </c>
      <c r="G353" s="17">
        <v>0.57999999999999829</v>
      </c>
      <c r="H353" s="16">
        <v>3784.2721279385314</v>
      </c>
      <c r="I353" s="17">
        <v>0</v>
      </c>
      <c r="J353" s="16">
        <v>0</v>
      </c>
      <c r="K353" s="17">
        <v>31.666666666666668</v>
      </c>
      <c r="L353" s="16">
        <v>2580.3540038735691</v>
      </c>
      <c r="M353" s="61">
        <v>12330</v>
      </c>
      <c r="N353" s="21">
        <v>1</v>
      </c>
      <c r="O353" s="71">
        <v>12330</v>
      </c>
      <c r="P353" s="75"/>
      <c r="Q353" s="67">
        <v>12330</v>
      </c>
      <c r="R353" s="80">
        <v>1</v>
      </c>
      <c r="S353" s="67"/>
      <c r="U353" s="63"/>
      <c r="V353" s="63"/>
      <c r="W353" s="63"/>
    </row>
    <row r="354" spans="1:23">
      <c r="A354" s="19" t="s">
        <v>693</v>
      </c>
      <c r="B354" s="20" t="s">
        <v>694</v>
      </c>
      <c r="C354" s="17">
        <v>18.099999999999909</v>
      </c>
      <c r="D354" s="16">
        <v>2441.8857734018138</v>
      </c>
      <c r="E354" s="17">
        <v>3.1299999999999955</v>
      </c>
      <c r="F354" s="16">
        <v>3299.8893369397169</v>
      </c>
      <c r="G354" s="17">
        <v>1.2100000000000009</v>
      </c>
      <c r="H354" s="16">
        <v>7894.7746117338611</v>
      </c>
      <c r="I354" s="17">
        <v>0</v>
      </c>
      <c r="J354" s="16">
        <v>0</v>
      </c>
      <c r="K354" s="17">
        <v>265.83333333333331</v>
      </c>
      <c r="L354" s="16">
        <v>21661.392821991274</v>
      </c>
      <c r="M354" s="61">
        <v>35300</v>
      </c>
      <c r="N354" s="21">
        <v>1</v>
      </c>
      <c r="O354" s="71">
        <v>35300</v>
      </c>
      <c r="P354" s="75"/>
      <c r="Q354" s="67">
        <v>35300</v>
      </c>
      <c r="R354" s="80">
        <v>1</v>
      </c>
      <c r="S354" s="67"/>
      <c r="U354" s="63"/>
      <c r="V354" s="63"/>
      <c r="W354" s="63"/>
    </row>
    <row r="355" spans="1:23">
      <c r="A355" s="19" t="s">
        <v>695</v>
      </c>
      <c r="B355" s="20" t="s">
        <v>696</v>
      </c>
      <c r="C355" s="17">
        <v>28.800000000000182</v>
      </c>
      <c r="D355" s="16">
        <v>3885.4315068493393</v>
      </c>
      <c r="E355" s="17">
        <v>6.4099999999999682</v>
      </c>
      <c r="F355" s="16">
        <v>6757.9203353940939</v>
      </c>
      <c r="G355" s="17">
        <v>1.5499999999999972</v>
      </c>
      <c r="H355" s="16">
        <v>10113.141031559879</v>
      </c>
      <c r="I355" s="17">
        <v>0</v>
      </c>
      <c r="J355" s="16">
        <v>0</v>
      </c>
      <c r="K355" s="17">
        <v>103.98333333333333</v>
      </c>
      <c r="L355" s="16">
        <v>8473.0677000879987</v>
      </c>
      <c r="M355" s="61">
        <v>29230</v>
      </c>
      <c r="N355" s="21">
        <v>2</v>
      </c>
      <c r="O355" s="71">
        <v>14620</v>
      </c>
      <c r="P355" s="75"/>
      <c r="Q355" s="67"/>
      <c r="R355" s="80">
        <v>2</v>
      </c>
      <c r="S355" s="67">
        <v>14615</v>
      </c>
      <c r="U355" s="63"/>
      <c r="V355" s="63"/>
      <c r="W355" s="63"/>
    </row>
    <row r="356" spans="1:23">
      <c r="A356" s="19" t="s">
        <v>697</v>
      </c>
      <c r="B356" s="20" t="s">
        <v>698</v>
      </c>
      <c r="C356" s="17">
        <v>22.299999999999955</v>
      </c>
      <c r="D356" s="16">
        <v>3008.511201484012</v>
      </c>
      <c r="E356" s="17">
        <v>1.9399999999999693</v>
      </c>
      <c r="F356" s="16">
        <v>2045.2988222565364</v>
      </c>
      <c r="G356" s="17">
        <v>0.45999999999999375</v>
      </c>
      <c r="H356" s="16">
        <v>3001.3192738822513</v>
      </c>
      <c r="I356" s="17">
        <v>0</v>
      </c>
      <c r="J356" s="16">
        <v>0</v>
      </c>
      <c r="K356" s="17">
        <v>8.9499999999999993</v>
      </c>
      <c r="L356" s="16">
        <v>729.28952635795076</v>
      </c>
      <c r="M356" s="61">
        <v>8780</v>
      </c>
      <c r="N356" s="21">
        <v>2</v>
      </c>
      <c r="O356" s="71">
        <v>4390</v>
      </c>
      <c r="P356" s="75"/>
      <c r="Q356" s="67"/>
      <c r="R356" s="80">
        <v>2</v>
      </c>
      <c r="S356" s="67">
        <v>4390</v>
      </c>
      <c r="U356" s="63"/>
      <c r="V356" s="63"/>
      <c r="W356" s="63"/>
    </row>
    <row r="357" spans="1:23">
      <c r="A357" s="19" t="s">
        <v>699</v>
      </c>
      <c r="B357" s="20" t="s">
        <v>700</v>
      </c>
      <c r="C357" s="17">
        <v>24</v>
      </c>
      <c r="D357" s="16">
        <v>3237.8595890410957</v>
      </c>
      <c r="E357" s="17">
        <v>5.8600000000000136</v>
      </c>
      <c r="F357" s="16">
        <v>6178.06757650697</v>
      </c>
      <c r="G357" s="17">
        <v>1.5100000000000051</v>
      </c>
      <c r="H357" s="16">
        <v>9852.1567468745143</v>
      </c>
      <c r="I357" s="17">
        <v>0</v>
      </c>
      <c r="J357" s="16">
        <v>0</v>
      </c>
      <c r="K357" s="17">
        <v>24.116666666666667</v>
      </c>
      <c r="L357" s="16">
        <v>1965.1432861079234</v>
      </c>
      <c r="M357" s="61">
        <v>21230</v>
      </c>
      <c r="N357" s="21">
        <v>2</v>
      </c>
      <c r="O357" s="71">
        <v>10620</v>
      </c>
      <c r="P357" s="75"/>
      <c r="Q357" s="67"/>
      <c r="R357" s="80">
        <v>2</v>
      </c>
      <c r="S357" s="67">
        <v>10615</v>
      </c>
      <c r="U357" s="63"/>
      <c r="V357" s="63"/>
      <c r="W357" s="63"/>
    </row>
    <row r="358" spans="1:23">
      <c r="A358" s="19" t="s">
        <v>701</v>
      </c>
      <c r="B358" s="20" t="s">
        <v>702</v>
      </c>
      <c r="C358" s="17">
        <v>21.400000000000091</v>
      </c>
      <c r="D358" s="16">
        <v>2887.091466894989</v>
      </c>
      <c r="E358" s="17">
        <v>3.6800000000000068</v>
      </c>
      <c r="F358" s="16">
        <v>3879.7420958268999</v>
      </c>
      <c r="G358" s="17">
        <v>1.0700000000000074</v>
      </c>
      <c r="H358" s="16">
        <v>6981.3296153349456</v>
      </c>
      <c r="I358" s="17">
        <v>0</v>
      </c>
      <c r="J358" s="16">
        <v>0</v>
      </c>
      <c r="K358" s="17">
        <v>141.30000000000001</v>
      </c>
      <c r="L358" s="16">
        <v>11513.811181494799</v>
      </c>
      <c r="M358" s="61">
        <v>25260</v>
      </c>
      <c r="N358" s="21">
        <v>2</v>
      </c>
      <c r="O358" s="71">
        <v>12630</v>
      </c>
      <c r="P358" s="75"/>
      <c r="Q358" s="67"/>
      <c r="R358" s="80">
        <v>2</v>
      </c>
      <c r="S358" s="67">
        <v>12630</v>
      </c>
      <c r="U358" s="63"/>
      <c r="V358" s="63"/>
      <c r="W358" s="63"/>
    </row>
    <row r="359" spans="1:23">
      <c r="A359" s="19" t="s">
        <v>703</v>
      </c>
      <c r="B359" s="20" t="s">
        <v>704</v>
      </c>
      <c r="C359" s="17">
        <v>36</v>
      </c>
      <c r="D359" s="16">
        <v>4856.7893835616433</v>
      </c>
      <c r="E359" s="17">
        <v>7.6100000000000136</v>
      </c>
      <c r="F359" s="16">
        <v>8023.0536275116065</v>
      </c>
      <c r="G359" s="17">
        <v>2.9200000000000017</v>
      </c>
      <c r="H359" s="16">
        <v>19051.852782035432</v>
      </c>
      <c r="I359" s="17">
        <v>0</v>
      </c>
      <c r="J359" s="16">
        <v>0</v>
      </c>
      <c r="K359" s="17">
        <v>280.35000000000002</v>
      </c>
      <c r="L359" s="16">
        <v>22844.28142060911</v>
      </c>
      <c r="M359" s="61">
        <v>54780</v>
      </c>
      <c r="N359" s="21">
        <v>2</v>
      </c>
      <c r="O359" s="71">
        <v>27390</v>
      </c>
      <c r="P359" s="75"/>
      <c r="Q359" s="67"/>
      <c r="R359" s="80">
        <v>2</v>
      </c>
      <c r="S359" s="67">
        <v>27390</v>
      </c>
      <c r="U359" s="63"/>
      <c r="V359" s="63"/>
      <c r="W359" s="63"/>
    </row>
    <row r="360" spans="1:23">
      <c r="A360" s="19" t="s">
        <v>705</v>
      </c>
      <c r="B360" s="20" t="s">
        <v>706</v>
      </c>
      <c r="C360" s="17">
        <v>24.799999999999955</v>
      </c>
      <c r="D360" s="16">
        <v>3345.788242009126</v>
      </c>
      <c r="E360" s="17">
        <v>3.7000000000000171</v>
      </c>
      <c r="F360" s="16">
        <v>3900.8276506955358</v>
      </c>
      <c r="G360" s="17">
        <v>0.73999999999999488</v>
      </c>
      <c r="H360" s="16">
        <v>4828.2092666801755</v>
      </c>
      <c r="I360" s="17">
        <v>0</v>
      </c>
      <c r="J360" s="16">
        <v>0</v>
      </c>
      <c r="K360" s="17">
        <v>64.916666666666671</v>
      </c>
      <c r="L360" s="16">
        <v>5289.7257079408164</v>
      </c>
      <c r="M360" s="61">
        <v>17360</v>
      </c>
      <c r="N360" s="21">
        <v>2</v>
      </c>
      <c r="O360" s="71">
        <v>8680</v>
      </c>
      <c r="P360" s="75"/>
      <c r="Q360" s="67"/>
      <c r="R360" s="80">
        <v>2</v>
      </c>
      <c r="S360" s="67">
        <v>8680</v>
      </c>
      <c r="U360" s="63"/>
      <c r="V360" s="63"/>
      <c r="W360" s="63"/>
    </row>
    <row r="361" spans="1:23">
      <c r="A361" s="19" t="s">
        <v>707</v>
      </c>
      <c r="B361" s="20" t="s">
        <v>708</v>
      </c>
      <c r="C361" s="17">
        <v>21.5</v>
      </c>
      <c r="D361" s="16">
        <v>2900.5825485159817</v>
      </c>
      <c r="E361" s="17">
        <v>3.9099999999999966</v>
      </c>
      <c r="F361" s="16">
        <v>4122.2259768160711</v>
      </c>
      <c r="G361" s="17">
        <v>1.210000000000008</v>
      </c>
      <c r="H361" s="16">
        <v>7894.7746117339075</v>
      </c>
      <c r="I361" s="17">
        <v>0</v>
      </c>
      <c r="J361" s="16">
        <v>0</v>
      </c>
      <c r="K361" s="17">
        <v>78.833333333333329</v>
      </c>
      <c r="L361" s="16">
        <v>6423.7233885905162</v>
      </c>
      <c r="M361" s="61">
        <v>21340</v>
      </c>
      <c r="N361" s="21">
        <v>2</v>
      </c>
      <c r="O361" s="71">
        <v>10670</v>
      </c>
      <c r="P361" s="75"/>
      <c r="Q361" s="67"/>
      <c r="R361" s="80">
        <v>2</v>
      </c>
      <c r="S361" s="67">
        <v>10670</v>
      </c>
      <c r="U361" s="63"/>
      <c r="V361" s="63"/>
      <c r="W361" s="63"/>
    </row>
    <row r="362" spans="1:23">
      <c r="A362" s="19" t="s">
        <v>709</v>
      </c>
      <c r="B362" s="20" t="s">
        <v>710</v>
      </c>
      <c r="C362" s="17">
        <v>20.5</v>
      </c>
      <c r="D362" s="16">
        <v>2765.6717323059361</v>
      </c>
      <c r="E362" s="17">
        <v>2.75</v>
      </c>
      <c r="F362" s="16">
        <v>2899.2637944358576</v>
      </c>
      <c r="G362" s="17">
        <v>0.71000000000000796</v>
      </c>
      <c r="H362" s="16">
        <v>4632.4710531661985</v>
      </c>
      <c r="I362" s="17">
        <v>0</v>
      </c>
      <c r="J362" s="16">
        <v>0</v>
      </c>
      <c r="K362" s="17">
        <v>115.7</v>
      </c>
      <c r="L362" s="16">
        <v>9427.7986815212189</v>
      </c>
      <c r="M362" s="61">
        <v>19730</v>
      </c>
      <c r="N362" s="21">
        <v>2</v>
      </c>
      <c r="O362" s="71">
        <v>9870</v>
      </c>
      <c r="P362" s="75"/>
      <c r="Q362" s="67"/>
      <c r="R362" s="80">
        <v>2</v>
      </c>
      <c r="S362" s="67">
        <v>9865</v>
      </c>
      <c r="U362" s="63"/>
      <c r="V362" s="63"/>
      <c r="W362" s="63"/>
    </row>
    <row r="363" spans="1:23">
      <c r="A363" s="19" t="s">
        <v>711</v>
      </c>
      <c r="B363" s="20" t="s">
        <v>712</v>
      </c>
      <c r="C363" s="17">
        <v>37.099999999999909</v>
      </c>
      <c r="D363" s="16">
        <v>5005.191281392681</v>
      </c>
      <c r="E363" s="17">
        <v>7.5</v>
      </c>
      <c r="F363" s="16">
        <v>7907.0830757341573</v>
      </c>
      <c r="G363" s="17">
        <v>2.8600000000000136</v>
      </c>
      <c r="H363" s="16">
        <v>18660.376355007385</v>
      </c>
      <c r="I363" s="17">
        <v>0</v>
      </c>
      <c r="J363" s="16">
        <v>0</v>
      </c>
      <c r="K363" s="17">
        <v>83.783333333333331</v>
      </c>
      <c r="L363" s="16">
        <v>6827.0734618275947</v>
      </c>
      <c r="M363" s="61">
        <v>38400</v>
      </c>
      <c r="N363" s="21">
        <v>2</v>
      </c>
      <c r="O363" s="71">
        <v>19200</v>
      </c>
      <c r="P363" s="75"/>
      <c r="Q363" s="67"/>
      <c r="R363" s="80">
        <v>2</v>
      </c>
      <c r="S363" s="67">
        <v>19200</v>
      </c>
      <c r="U363" s="63"/>
      <c r="V363" s="63"/>
      <c r="W363" s="63"/>
    </row>
    <row r="364" spans="1:23">
      <c r="A364" s="19" t="s">
        <v>713</v>
      </c>
      <c r="B364" s="20" t="s">
        <v>714</v>
      </c>
      <c r="C364" s="17">
        <v>17.700000000000045</v>
      </c>
      <c r="D364" s="16">
        <v>2387.9214469178141</v>
      </c>
      <c r="E364" s="17">
        <v>2.8600000000000136</v>
      </c>
      <c r="F364" s="16">
        <v>3015.2343462133063</v>
      </c>
      <c r="G364" s="17">
        <v>0.68999999999999773</v>
      </c>
      <c r="H364" s="16">
        <v>4501.9789108234236</v>
      </c>
      <c r="I364" s="17">
        <v>0</v>
      </c>
      <c r="J364" s="16">
        <v>0</v>
      </c>
      <c r="K364" s="17">
        <v>112.13333333333334</v>
      </c>
      <c r="L364" s="16">
        <v>9137.1693358217744</v>
      </c>
      <c r="M364" s="61">
        <v>19040</v>
      </c>
      <c r="N364" s="21">
        <v>2</v>
      </c>
      <c r="O364" s="71">
        <v>9520</v>
      </c>
      <c r="P364" s="75"/>
      <c r="Q364" s="67"/>
      <c r="R364" s="80">
        <v>2</v>
      </c>
      <c r="S364" s="67">
        <v>9520</v>
      </c>
      <c r="U364" s="63"/>
      <c r="V364" s="63"/>
      <c r="W364" s="63"/>
    </row>
    <row r="365" spans="1:23">
      <c r="A365" s="19" t="s">
        <v>715</v>
      </c>
      <c r="B365" s="20" t="s">
        <v>716</v>
      </c>
      <c r="C365" s="17">
        <v>31.200000000000045</v>
      </c>
      <c r="D365" s="16">
        <v>4209.2174657534306</v>
      </c>
      <c r="E365" s="17">
        <v>8.4300000000000068</v>
      </c>
      <c r="F365" s="16">
        <v>8887.561377125201</v>
      </c>
      <c r="G365" s="17">
        <v>2.9699999999999989</v>
      </c>
      <c r="H365" s="16">
        <v>19378.083137892183</v>
      </c>
      <c r="I365" s="17">
        <v>0</v>
      </c>
      <c r="J365" s="16">
        <v>0</v>
      </c>
      <c r="K365" s="17">
        <v>80.5</v>
      </c>
      <c r="L365" s="16">
        <v>6559.5314940575463</v>
      </c>
      <c r="M365" s="61">
        <v>39030</v>
      </c>
      <c r="N365" s="21">
        <v>2</v>
      </c>
      <c r="O365" s="71">
        <v>19520</v>
      </c>
      <c r="P365" s="75"/>
      <c r="Q365" s="67"/>
      <c r="R365" s="80">
        <v>2</v>
      </c>
      <c r="S365" s="67">
        <v>19515</v>
      </c>
      <c r="U365" s="63"/>
      <c r="V365" s="63"/>
      <c r="W365" s="63"/>
    </row>
    <row r="366" spans="1:23">
      <c r="A366" s="19" t="s">
        <v>717</v>
      </c>
      <c r="B366" s="20" t="s">
        <v>718</v>
      </c>
      <c r="C366" s="17">
        <v>15.300000000000182</v>
      </c>
      <c r="D366" s="16">
        <v>2064.1354880137228</v>
      </c>
      <c r="E366" s="17">
        <v>3.8699999999999477</v>
      </c>
      <c r="F366" s="16">
        <v>4080.0548670787698</v>
      </c>
      <c r="G366" s="17">
        <v>1.0699999999999932</v>
      </c>
      <c r="H366" s="16">
        <v>6981.3296153348529</v>
      </c>
      <c r="I366" s="17">
        <v>0</v>
      </c>
      <c r="J366" s="16">
        <v>0</v>
      </c>
      <c r="K366" s="17">
        <v>114.51666666666667</v>
      </c>
      <c r="L366" s="16">
        <v>9331.374926639628</v>
      </c>
      <c r="M366" s="61">
        <v>22460</v>
      </c>
      <c r="N366" s="21">
        <v>2</v>
      </c>
      <c r="O366" s="71">
        <v>11230</v>
      </c>
      <c r="P366" s="75"/>
      <c r="Q366" s="67"/>
      <c r="R366" s="80">
        <v>2</v>
      </c>
      <c r="S366" s="67">
        <v>11230</v>
      </c>
      <c r="U366" s="63"/>
      <c r="V366" s="63"/>
      <c r="W366" s="63"/>
    </row>
    <row r="367" spans="1:23">
      <c r="A367" s="19" t="s">
        <v>719</v>
      </c>
      <c r="B367" s="20" t="s">
        <v>720</v>
      </c>
      <c r="C367" s="17">
        <v>16.400000000000091</v>
      </c>
      <c r="D367" s="16">
        <v>2212.537385844761</v>
      </c>
      <c r="E367" s="17">
        <v>3.039999999999992</v>
      </c>
      <c r="F367" s="16">
        <v>3205.0043400309032</v>
      </c>
      <c r="G367" s="17">
        <v>0.68999999999999773</v>
      </c>
      <c r="H367" s="16">
        <v>4501.9789108234236</v>
      </c>
      <c r="I367" s="17">
        <v>0</v>
      </c>
      <c r="J367" s="16">
        <v>0</v>
      </c>
      <c r="K367" s="17">
        <v>36.016666666666666</v>
      </c>
      <c r="L367" s="16">
        <v>2934.8131591425172</v>
      </c>
      <c r="M367" s="61">
        <v>12850</v>
      </c>
      <c r="N367" s="21">
        <v>2</v>
      </c>
      <c r="O367" s="71">
        <v>6430</v>
      </c>
      <c r="P367" s="75"/>
      <c r="Q367" s="67"/>
      <c r="R367" s="80">
        <v>2</v>
      </c>
      <c r="S367" s="67">
        <v>6425</v>
      </c>
      <c r="U367" s="63"/>
      <c r="V367" s="63"/>
      <c r="W367" s="63"/>
    </row>
    <row r="368" spans="1:23">
      <c r="A368" s="19" t="s">
        <v>721</v>
      </c>
      <c r="B368" s="20" t="s">
        <v>722</v>
      </c>
      <c r="C368" s="17">
        <v>20.099999999999909</v>
      </c>
      <c r="D368" s="16">
        <v>2711.7074058219055</v>
      </c>
      <c r="E368" s="17">
        <v>5.0400000000000205</v>
      </c>
      <c r="F368" s="16">
        <v>5313.5598268933754</v>
      </c>
      <c r="G368" s="17">
        <v>1.7700000000000102</v>
      </c>
      <c r="H368" s="16">
        <v>11548.554597329756</v>
      </c>
      <c r="I368" s="17">
        <v>0</v>
      </c>
      <c r="J368" s="16">
        <v>0</v>
      </c>
      <c r="K368" s="17">
        <v>59.95</v>
      </c>
      <c r="L368" s="16">
        <v>4885.0175536490669</v>
      </c>
      <c r="M368" s="61">
        <v>24460</v>
      </c>
      <c r="N368" s="21">
        <v>1</v>
      </c>
      <c r="O368" s="71">
        <v>24460</v>
      </c>
      <c r="P368" s="75"/>
      <c r="Q368" s="67">
        <v>24460</v>
      </c>
      <c r="R368" s="80">
        <v>1</v>
      </c>
      <c r="S368" s="67"/>
      <c r="U368" s="63"/>
      <c r="V368" s="63"/>
      <c r="W368" s="63"/>
    </row>
    <row r="369" spans="1:23">
      <c r="A369" s="19" t="s">
        <v>723</v>
      </c>
      <c r="B369" s="20" t="s">
        <v>724</v>
      </c>
      <c r="C369" s="17">
        <v>15.400000000000091</v>
      </c>
      <c r="D369" s="16">
        <v>2077.6265696347155</v>
      </c>
      <c r="E369" s="17">
        <v>0.70999999999999375</v>
      </c>
      <c r="F369" s="16">
        <v>748.53719783616032</v>
      </c>
      <c r="G369" s="17">
        <v>0.1699999999999946</v>
      </c>
      <c r="H369" s="16">
        <v>1109.1832099129858</v>
      </c>
      <c r="I369" s="17">
        <v>0</v>
      </c>
      <c r="J369" s="16">
        <v>0</v>
      </c>
      <c r="K369" s="17">
        <v>57.95</v>
      </c>
      <c r="L369" s="16">
        <v>4722.0478270886315</v>
      </c>
      <c r="M369" s="61">
        <v>8660</v>
      </c>
      <c r="N369" s="21">
        <v>1</v>
      </c>
      <c r="O369" s="71">
        <v>8660</v>
      </c>
      <c r="P369" s="75"/>
      <c r="Q369" s="67">
        <v>8660</v>
      </c>
      <c r="R369" s="80">
        <v>1</v>
      </c>
      <c r="S369" s="67"/>
      <c r="U369" s="63"/>
      <c r="V369" s="63"/>
      <c r="W369" s="63"/>
    </row>
    <row r="370" spans="1:23">
      <c r="A370" s="19" t="s">
        <v>725</v>
      </c>
      <c r="B370" s="20" t="s">
        <v>726</v>
      </c>
      <c r="C370" s="17">
        <v>18.799999999999955</v>
      </c>
      <c r="D370" s="16">
        <v>2536.3233447488519</v>
      </c>
      <c r="E370" s="17">
        <v>2.5499999999999829</v>
      </c>
      <c r="F370" s="16">
        <v>2688.4082457495956</v>
      </c>
      <c r="G370" s="17">
        <v>0.5</v>
      </c>
      <c r="H370" s="16">
        <v>3262.3035585677089</v>
      </c>
      <c r="I370" s="17">
        <v>0</v>
      </c>
      <c r="J370" s="16">
        <v>0</v>
      </c>
      <c r="K370" s="17">
        <v>36.93333333333333</v>
      </c>
      <c r="L370" s="16">
        <v>3009.5076171493833</v>
      </c>
      <c r="M370" s="61">
        <v>11500</v>
      </c>
      <c r="N370" s="21">
        <v>1</v>
      </c>
      <c r="O370" s="71">
        <v>11500</v>
      </c>
      <c r="P370" s="75"/>
      <c r="Q370" s="67">
        <v>11500</v>
      </c>
      <c r="R370" s="80">
        <v>1</v>
      </c>
      <c r="S370" s="67"/>
      <c r="U370" s="63"/>
      <c r="V370" s="63"/>
      <c r="W370" s="63"/>
    </row>
    <row r="371" spans="1:23">
      <c r="A371" s="19" t="s">
        <v>727</v>
      </c>
      <c r="B371" s="20" t="s">
        <v>728</v>
      </c>
      <c r="C371" s="17">
        <v>13.300000000000068</v>
      </c>
      <c r="D371" s="16">
        <v>1794.3138555936164</v>
      </c>
      <c r="E371" s="17">
        <v>3.0200000000000102</v>
      </c>
      <c r="F371" s="16">
        <v>3183.9187851622983</v>
      </c>
      <c r="G371" s="17">
        <v>0.79999999999999716</v>
      </c>
      <c r="H371" s="16">
        <v>5219.6856937083157</v>
      </c>
      <c r="I371" s="17">
        <v>0</v>
      </c>
      <c r="J371" s="16">
        <v>0</v>
      </c>
      <c r="K371" s="17">
        <v>129.61666666666667</v>
      </c>
      <c r="L371" s="16">
        <v>10561.796362170919</v>
      </c>
      <c r="M371" s="61">
        <v>20760</v>
      </c>
      <c r="N371" s="21">
        <v>1</v>
      </c>
      <c r="O371" s="71">
        <v>20760</v>
      </c>
      <c r="P371" s="75"/>
      <c r="Q371" s="67">
        <v>20760</v>
      </c>
      <c r="R371" s="80">
        <v>1</v>
      </c>
      <c r="S371" s="67"/>
      <c r="U371" s="63"/>
      <c r="V371" s="63"/>
      <c r="W371" s="63"/>
    </row>
    <row r="372" spans="1:23">
      <c r="A372" s="19" t="s">
        <v>729</v>
      </c>
      <c r="B372" s="20" t="s">
        <v>730</v>
      </c>
      <c r="C372" s="17">
        <v>27.099999999999909</v>
      </c>
      <c r="D372" s="16">
        <v>3656.0831192922251</v>
      </c>
      <c r="E372" s="17">
        <v>3.6500000000000057</v>
      </c>
      <c r="F372" s="16">
        <v>3848.1137635239625</v>
      </c>
      <c r="G372" s="17">
        <v>1</v>
      </c>
      <c r="H372" s="16">
        <v>6524.6071171354179</v>
      </c>
      <c r="I372" s="17">
        <v>0</v>
      </c>
      <c r="J372" s="16">
        <v>0</v>
      </c>
      <c r="K372" s="17">
        <v>107.38333333333334</v>
      </c>
      <c r="L372" s="16">
        <v>8750.1162352407391</v>
      </c>
      <c r="M372" s="61">
        <v>22780</v>
      </c>
      <c r="N372" s="21">
        <v>1</v>
      </c>
      <c r="O372" s="71">
        <v>22780</v>
      </c>
      <c r="P372" s="75"/>
      <c r="Q372" s="67">
        <v>22780</v>
      </c>
      <c r="R372" s="80">
        <v>1</v>
      </c>
      <c r="S372" s="67"/>
      <c r="U372" s="63"/>
      <c r="V372" s="63"/>
      <c r="W372" s="63"/>
    </row>
    <row r="373" spans="1:23">
      <c r="A373" s="19" t="s">
        <v>731</v>
      </c>
      <c r="B373" s="20" t="s">
        <v>732</v>
      </c>
      <c r="C373" s="17">
        <v>24.400000000000091</v>
      </c>
      <c r="D373" s="16">
        <v>3291.8239155251263</v>
      </c>
      <c r="E373" s="17">
        <v>7.0499999999999829</v>
      </c>
      <c r="F373" s="16">
        <v>7432.658091190091</v>
      </c>
      <c r="G373" s="17">
        <v>1.6700000000000017</v>
      </c>
      <c r="H373" s="16">
        <v>10896.093885616159</v>
      </c>
      <c r="I373" s="17">
        <v>0</v>
      </c>
      <c r="J373" s="16">
        <v>0</v>
      </c>
      <c r="K373" s="17">
        <v>230.13333333333333</v>
      </c>
      <c r="L373" s="16">
        <v>18752.383202887493</v>
      </c>
      <c r="M373" s="61">
        <v>40370</v>
      </c>
      <c r="N373" s="21">
        <v>2</v>
      </c>
      <c r="O373" s="71">
        <v>20190</v>
      </c>
      <c r="P373" s="75"/>
      <c r="Q373" s="67"/>
      <c r="R373" s="80">
        <v>2</v>
      </c>
      <c r="S373" s="67">
        <v>20185</v>
      </c>
      <c r="U373" s="63"/>
      <c r="V373" s="63"/>
      <c r="W373" s="63"/>
    </row>
    <row r="374" spans="1:23">
      <c r="A374" s="19" t="s">
        <v>733</v>
      </c>
      <c r="B374" s="20" t="s">
        <v>734</v>
      </c>
      <c r="C374" s="17">
        <v>22.200000000000045</v>
      </c>
      <c r="D374" s="16">
        <v>2995.0201198630198</v>
      </c>
      <c r="E374" s="17">
        <v>1.9200000000000159</v>
      </c>
      <c r="F374" s="16">
        <v>2024.2132673879612</v>
      </c>
      <c r="G374" s="17">
        <v>0.36999999999999034</v>
      </c>
      <c r="H374" s="16">
        <v>2414.1046333400413</v>
      </c>
      <c r="I374" s="17">
        <v>0</v>
      </c>
      <c r="J374" s="16">
        <v>0</v>
      </c>
      <c r="K374" s="17">
        <v>135.71666666666667</v>
      </c>
      <c r="L374" s="16">
        <v>11058.854028180249</v>
      </c>
      <c r="M374" s="61">
        <v>18490</v>
      </c>
      <c r="N374" s="21">
        <v>2</v>
      </c>
      <c r="O374" s="71">
        <v>9250</v>
      </c>
      <c r="P374" s="75"/>
      <c r="Q374" s="67"/>
      <c r="R374" s="80">
        <v>2</v>
      </c>
      <c r="S374" s="67">
        <v>9245</v>
      </c>
      <c r="U374" s="63"/>
      <c r="V374" s="63"/>
      <c r="W374" s="63"/>
    </row>
    <row r="375" spans="1:23">
      <c r="A375" s="19" t="s">
        <v>735</v>
      </c>
      <c r="B375" s="20" t="s">
        <v>736</v>
      </c>
      <c r="C375" s="17">
        <v>23.400000000000091</v>
      </c>
      <c r="D375" s="16">
        <v>3156.9130993150807</v>
      </c>
      <c r="E375" s="17">
        <v>5.0600000000000023</v>
      </c>
      <c r="F375" s="16">
        <v>5334.6453817619813</v>
      </c>
      <c r="G375" s="17">
        <v>1.6899999999999977</v>
      </c>
      <c r="H375" s="16">
        <v>11026.586027958841</v>
      </c>
      <c r="I375" s="17">
        <v>0</v>
      </c>
      <c r="J375" s="16">
        <v>0</v>
      </c>
      <c r="K375" s="17">
        <v>293.14999999999998</v>
      </c>
      <c r="L375" s="16">
        <v>23887.287670595895</v>
      </c>
      <c r="M375" s="61">
        <v>43410</v>
      </c>
      <c r="N375" s="21">
        <v>2</v>
      </c>
      <c r="O375" s="71">
        <v>21710</v>
      </c>
      <c r="P375" s="75"/>
      <c r="Q375" s="67"/>
      <c r="R375" s="80">
        <v>2</v>
      </c>
      <c r="S375" s="67">
        <v>21705</v>
      </c>
      <c r="U375" s="63"/>
      <c r="V375" s="63"/>
      <c r="W375" s="63"/>
    </row>
    <row r="376" spans="1:23">
      <c r="A376" s="19" t="s">
        <v>737</v>
      </c>
      <c r="B376" s="20" t="s">
        <v>738</v>
      </c>
      <c r="C376" s="17">
        <v>26.899999999999864</v>
      </c>
      <c r="D376" s="16">
        <v>3629.1009560502098</v>
      </c>
      <c r="E376" s="17">
        <v>4.5800000000000125</v>
      </c>
      <c r="F376" s="16">
        <v>4828.5920649150057</v>
      </c>
      <c r="G376" s="17">
        <v>1.1899999999999977</v>
      </c>
      <c r="H376" s="16">
        <v>7764.2824693911325</v>
      </c>
      <c r="I376" s="17">
        <v>0</v>
      </c>
      <c r="J376" s="16">
        <v>0</v>
      </c>
      <c r="K376" s="17">
        <v>249.23333333333332</v>
      </c>
      <c r="L376" s="16">
        <v>20308.744091539655</v>
      </c>
      <c r="M376" s="61">
        <v>36530</v>
      </c>
      <c r="N376" s="21">
        <v>2</v>
      </c>
      <c r="O376" s="71">
        <v>18270</v>
      </c>
      <c r="P376" s="75"/>
      <c r="Q376" s="67"/>
      <c r="R376" s="80">
        <v>2</v>
      </c>
      <c r="S376" s="67">
        <v>18265</v>
      </c>
      <c r="U376" s="63"/>
      <c r="V376" s="63"/>
      <c r="W376" s="63"/>
    </row>
    <row r="377" spans="1:23">
      <c r="A377" s="19" t="s">
        <v>848</v>
      </c>
      <c r="B377" s="20" t="s">
        <v>849</v>
      </c>
      <c r="C377" s="17">
        <v>0</v>
      </c>
      <c r="D377" s="16">
        <v>0</v>
      </c>
      <c r="E377" s="17">
        <v>3.2199999999999704</v>
      </c>
      <c r="F377" s="16">
        <v>3394.7743338485006</v>
      </c>
      <c r="G377" s="17">
        <v>0.90000000000000568</v>
      </c>
      <c r="H377" s="16">
        <v>5872.1464054219132</v>
      </c>
      <c r="I377" s="17">
        <v>0</v>
      </c>
      <c r="J377" s="16">
        <v>0</v>
      </c>
      <c r="K377" s="17">
        <v>74.86666666666666</v>
      </c>
      <c r="L377" s="16">
        <v>6100.5000975789844</v>
      </c>
      <c r="M377" s="61">
        <v>15370</v>
      </c>
      <c r="N377" s="21">
        <v>2</v>
      </c>
      <c r="O377" s="71">
        <v>7690</v>
      </c>
      <c r="P377" s="75"/>
      <c r="Q377" s="67"/>
      <c r="R377" s="80">
        <v>2</v>
      </c>
      <c r="S377" s="67">
        <v>7685</v>
      </c>
      <c r="U377" s="63"/>
      <c r="V377" s="63"/>
      <c r="W377" s="63"/>
    </row>
    <row r="378" spans="1:23">
      <c r="A378" s="19" t="s">
        <v>739</v>
      </c>
      <c r="B378" s="20" t="s">
        <v>740</v>
      </c>
      <c r="C378" s="17">
        <v>21</v>
      </c>
      <c r="D378" s="16">
        <v>2833.1271404109589</v>
      </c>
      <c r="E378" s="17">
        <v>5.6399999999999864</v>
      </c>
      <c r="F378" s="16">
        <v>5946.1264729520726</v>
      </c>
      <c r="G378" s="17">
        <v>1.759999999999998</v>
      </c>
      <c r="H378" s="16">
        <v>11483.308526158322</v>
      </c>
      <c r="I378" s="17">
        <v>0</v>
      </c>
      <c r="J378" s="16">
        <v>0</v>
      </c>
      <c r="K378" s="17">
        <v>41.56666666666667</v>
      </c>
      <c r="L378" s="16">
        <v>3387.054150347727</v>
      </c>
      <c r="M378" s="61">
        <v>23650</v>
      </c>
      <c r="N378" s="21">
        <v>2</v>
      </c>
      <c r="O378" s="71">
        <v>11830</v>
      </c>
      <c r="P378" s="75"/>
      <c r="Q378" s="67"/>
      <c r="R378" s="80">
        <v>2</v>
      </c>
      <c r="S378" s="67">
        <v>11825</v>
      </c>
      <c r="U378" s="63"/>
      <c r="V378" s="63"/>
      <c r="W378" s="63"/>
    </row>
    <row r="379" spans="1:23">
      <c r="A379" s="19" t="s">
        <v>741</v>
      </c>
      <c r="B379" s="20" t="s">
        <v>742</v>
      </c>
      <c r="C379" s="17">
        <v>32.5</v>
      </c>
      <c r="D379" s="16">
        <v>4384.6015268264837</v>
      </c>
      <c r="E379" s="17">
        <v>5.4399999999999977</v>
      </c>
      <c r="F379" s="16">
        <v>5735.2709242658402</v>
      </c>
      <c r="G379" s="17">
        <v>1.6299999999999955</v>
      </c>
      <c r="H379" s="16">
        <v>10635.109600930702</v>
      </c>
      <c r="I379" s="17">
        <v>0</v>
      </c>
      <c r="J379" s="16">
        <v>0</v>
      </c>
      <c r="K379" s="17">
        <v>174.63333333333333</v>
      </c>
      <c r="L379" s="16">
        <v>14229.973290835396</v>
      </c>
      <c r="M379" s="61">
        <v>34980</v>
      </c>
      <c r="N379" s="21">
        <v>2</v>
      </c>
      <c r="O379" s="71">
        <v>17490</v>
      </c>
      <c r="P379" s="75"/>
      <c r="Q379" s="67"/>
      <c r="R379" s="80">
        <v>2</v>
      </c>
      <c r="S379" s="67">
        <v>17490</v>
      </c>
      <c r="U379" s="63"/>
      <c r="V379" s="63"/>
      <c r="W379" s="63"/>
    </row>
    <row r="380" spans="1:23">
      <c r="A380" s="19" t="s">
        <v>743</v>
      </c>
      <c r="B380" s="20" t="s">
        <v>744</v>
      </c>
      <c r="C380" s="17">
        <v>23.700000000000045</v>
      </c>
      <c r="D380" s="16">
        <v>3197.3863441780882</v>
      </c>
      <c r="E380" s="17">
        <v>2.2800000000000011</v>
      </c>
      <c r="F380" s="16">
        <v>2403.7532550231849</v>
      </c>
      <c r="G380" s="17">
        <v>1.0499999999999972</v>
      </c>
      <c r="H380" s="16">
        <v>6850.8374729921707</v>
      </c>
      <c r="I380" s="17">
        <v>0</v>
      </c>
      <c r="J380" s="16">
        <v>0</v>
      </c>
      <c r="K380" s="17">
        <v>46.133333333333333</v>
      </c>
      <c r="L380" s="16">
        <v>3759.1683593273888</v>
      </c>
      <c r="M380" s="61">
        <v>16210</v>
      </c>
      <c r="N380" s="21">
        <v>2</v>
      </c>
      <c r="O380" s="71">
        <v>8110</v>
      </c>
      <c r="P380" s="75"/>
      <c r="Q380" s="67"/>
      <c r="R380" s="80">
        <v>2</v>
      </c>
      <c r="S380" s="67">
        <v>8105</v>
      </c>
      <c r="U380" s="63"/>
      <c r="V380" s="63"/>
      <c r="W380" s="63"/>
    </row>
    <row r="381" spans="1:23">
      <c r="A381" s="19" t="s">
        <v>745</v>
      </c>
      <c r="B381" s="20" t="s">
        <v>746</v>
      </c>
      <c r="C381" s="17">
        <v>23.5</v>
      </c>
      <c r="D381" s="16">
        <v>3170.4041809360729</v>
      </c>
      <c r="E381" s="17">
        <v>3.210000000000008</v>
      </c>
      <c r="F381" s="16">
        <v>3384.2315564142277</v>
      </c>
      <c r="G381" s="17">
        <v>1.0200000000000031</v>
      </c>
      <c r="H381" s="16">
        <v>6655.0992594781465</v>
      </c>
      <c r="I381" s="17">
        <v>0</v>
      </c>
      <c r="J381" s="16">
        <v>0</v>
      </c>
      <c r="K381" s="17">
        <v>81.266666666666666</v>
      </c>
      <c r="L381" s="16">
        <v>6622.0032225723799</v>
      </c>
      <c r="M381" s="61">
        <v>19830</v>
      </c>
      <c r="N381" s="21">
        <v>2</v>
      </c>
      <c r="O381" s="71">
        <v>9920</v>
      </c>
      <c r="P381" s="75"/>
      <c r="Q381" s="67"/>
      <c r="R381" s="80">
        <v>2</v>
      </c>
      <c r="S381" s="67">
        <v>9915</v>
      </c>
      <c r="U381" s="63"/>
      <c r="V381" s="63"/>
      <c r="W381" s="63"/>
    </row>
    <row r="382" spans="1:23">
      <c r="A382" s="19" t="s">
        <v>747</v>
      </c>
      <c r="B382" s="20" t="s">
        <v>748</v>
      </c>
      <c r="C382" s="17">
        <v>29.599999999999909</v>
      </c>
      <c r="D382" s="16">
        <v>3993.3601598173391</v>
      </c>
      <c r="E382" s="17">
        <v>3.5800000000000125</v>
      </c>
      <c r="F382" s="16">
        <v>3774.3143214837842</v>
      </c>
      <c r="G382" s="17">
        <v>1.3200000000000074</v>
      </c>
      <c r="H382" s="16">
        <v>8612.4813946188006</v>
      </c>
      <c r="I382" s="17">
        <v>0</v>
      </c>
      <c r="J382" s="16">
        <v>0</v>
      </c>
      <c r="K382" s="17">
        <v>224.06666666666666</v>
      </c>
      <c r="L382" s="16">
        <v>18258.041698987505</v>
      </c>
      <c r="M382" s="61">
        <v>34640</v>
      </c>
      <c r="N382" s="21">
        <v>2</v>
      </c>
      <c r="O382" s="71">
        <v>17320</v>
      </c>
      <c r="P382" s="75"/>
      <c r="Q382" s="67"/>
      <c r="R382" s="80">
        <v>2</v>
      </c>
      <c r="S382" s="67">
        <v>17320</v>
      </c>
      <c r="U382" s="63"/>
      <c r="V382" s="63"/>
      <c r="W382" s="63"/>
    </row>
    <row r="383" spans="1:23">
      <c r="A383" s="19" t="s">
        <v>749</v>
      </c>
      <c r="B383" s="20" t="s">
        <v>750</v>
      </c>
      <c r="C383" s="17">
        <v>27.5</v>
      </c>
      <c r="D383" s="16">
        <v>3710.0474457762552</v>
      </c>
      <c r="E383" s="17">
        <v>7.539999999999992</v>
      </c>
      <c r="F383" s="16">
        <v>7949.2541854713982</v>
      </c>
      <c r="G383" s="17">
        <v>2.5399999999999991</v>
      </c>
      <c r="H383" s="16">
        <v>16572.502077523957</v>
      </c>
      <c r="I383" s="17">
        <v>0</v>
      </c>
      <c r="J383" s="16">
        <v>0</v>
      </c>
      <c r="K383" s="17">
        <v>201.46666666666667</v>
      </c>
      <c r="L383" s="16">
        <v>16416.483788854581</v>
      </c>
      <c r="M383" s="61">
        <v>44650</v>
      </c>
      <c r="N383" s="21">
        <v>2</v>
      </c>
      <c r="O383" s="71">
        <v>22330</v>
      </c>
      <c r="P383" s="75"/>
      <c r="Q383" s="67"/>
      <c r="R383" s="80">
        <v>2</v>
      </c>
      <c r="S383" s="67">
        <v>22325</v>
      </c>
      <c r="U383" s="63"/>
      <c r="V383" s="63"/>
      <c r="W383" s="63"/>
    </row>
    <row r="384" spans="1:23">
      <c r="A384" s="19" t="s">
        <v>751</v>
      </c>
      <c r="B384" s="20" t="s">
        <v>752</v>
      </c>
      <c r="C384" s="17">
        <v>20</v>
      </c>
      <c r="D384" s="16">
        <v>2698.2163242009128</v>
      </c>
      <c r="E384" s="17">
        <v>3.7399999999999807</v>
      </c>
      <c r="F384" s="16">
        <v>3942.9987604327466</v>
      </c>
      <c r="G384" s="17">
        <v>1.1599999999999966</v>
      </c>
      <c r="H384" s="16">
        <v>7568.5442558770628</v>
      </c>
      <c r="I384" s="17">
        <v>0</v>
      </c>
      <c r="J384" s="16">
        <v>0</v>
      </c>
      <c r="K384" s="17">
        <v>147.6</v>
      </c>
      <c r="L384" s="16">
        <v>12027.165820160171</v>
      </c>
      <c r="M384" s="61">
        <v>26240</v>
      </c>
      <c r="N384" s="21">
        <v>2</v>
      </c>
      <c r="O384" s="71">
        <v>13120</v>
      </c>
      <c r="P384" s="75"/>
      <c r="Q384" s="67"/>
      <c r="R384" s="80">
        <v>2</v>
      </c>
      <c r="S384" s="67">
        <v>13120</v>
      </c>
      <c r="U384" s="63"/>
      <c r="V384" s="63"/>
      <c r="W384" s="63"/>
    </row>
    <row r="385" spans="1:23">
      <c r="A385" s="19" t="s">
        <v>753</v>
      </c>
      <c r="B385" s="20" t="s">
        <v>754</v>
      </c>
      <c r="C385" s="17">
        <v>37.799999999999955</v>
      </c>
      <c r="D385" s="16">
        <v>5099.6288527397192</v>
      </c>
      <c r="E385" s="17">
        <v>5.5300000000000011</v>
      </c>
      <c r="F385" s="16">
        <v>5830.1559211746535</v>
      </c>
      <c r="G385" s="17">
        <v>2.2800000000000011</v>
      </c>
      <c r="H385" s="16">
        <v>14876.104227068759</v>
      </c>
      <c r="I385" s="17">
        <v>0</v>
      </c>
      <c r="J385" s="16">
        <v>0</v>
      </c>
      <c r="K385" s="17">
        <v>182.43333333333334</v>
      </c>
      <c r="L385" s="16">
        <v>14865.555224421098</v>
      </c>
      <c r="M385" s="61">
        <v>40670</v>
      </c>
      <c r="N385" s="21">
        <v>2</v>
      </c>
      <c r="O385" s="71">
        <v>20340</v>
      </c>
      <c r="P385" s="75"/>
      <c r="Q385" s="67"/>
      <c r="R385" s="80">
        <v>2</v>
      </c>
      <c r="S385" s="67">
        <v>20335</v>
      </c>
      <c r="U385" s="63"/>
      <c r="V385" s="63"/>
      <c r="W385" s="63"/>
    </row>
    <row r="386" spans="1:23">
      <c r="A386" s="19" t="s">
        <v>755</v>
      </c>
      <c r="B386" s="20" t="s">
        <v>756</v>
      </c>
      <c r="C386" s="17">
        <v>25.800000000000068</v>
      </c>
      <c r="D386" s="16">
        <v>3480.699058219187</v>
      </c>
      <c r="E386" s="17">
        <v>3.1799999999999926</v>
      </c>
      <c r="F386" s="16">
        <v>3352.6032241112748</v>
      </c>
      <c r="G386" s="17">
        <v>0.89000000000000057</v>
      </c>
      <c r="H386" s="16">
        <v>5806.9003342505257</v>
      </c>
      <c r="I386" s="17">
        <v>0</v>
      </c>
      <c r="J386" s="16">
        <v>0</v>
      </c>
      <c r="K386" s="17">
        <v>165.23333333333332</v>
      </c>
      <c r="L386" s="16">
        <v>13464.015576001348</v>
      </c>
      <c r="M386" s="61">
        <v>26100</v>
      </c>
      <c r="N386" s="21">
        <v>1</v>
      </c>
      <c r="O386" s="71">
        <v>26100</v>
      </c>
      <c r="P386" s="75"/>
      <c r="Q386" s="67">
        <v>26100</v>
      </c>
      <c r="R386" s="80">
        <v>1</v>
      </c>
      <c r="S386" s="67"/>
      <c r="U386" s="63"/>
      <c r="V386" s="63"/>
      <c r="W386" s="63"/>
    </row>
    <row r="387" spans="1:23">
      <c r="A387" s="19" t="s">
        <v>757</v>
      </c>
      <c r="B387" s="20" t="s">
        <v>758</v>
      </c>
      <c r="C387" s="17">
        <v>39.099999999999909</v>
      </c>
      <c r="D387" s="16">
        <v>5275.0129138127731</v>
      </c>
      <c r="E387" s="17">
        <v>6.1500000000000057</v>
      </c>
      <c r="F387" s="16">
        <v>6483.8081221020157</v>
      </c>
      <c r="G387" s="17">
        <v>1.3500000000000014</v>
      </c>
      <c r="H387" s="16">
        <v>8808.2196081328239</v>
      </c>
      <c r="I387" s="17">
        <v>0</v>
      </c>
      <c r="J387" s="16">
        <v>0</v>
      </c>
      <c r="K387" s="17">
        <v>124.75</v>
      </c>
      <c r="L387" s="16">
        <v>10165.236694207191</v>
      </c>
      <c r="M387" s="61">
        <v>30730</v>
      </c>
      <c r="N387" s="21">
        <v>1</v>
      </c>
      <c r="O387" s="71">
        <v>30730</v>
      </c>
      <c r="P387" s="75"/>
      <c r="Q387" s="67">
        <v>30730</v>
      </c>
      <c r="R387" s="80">
        <v>1</v>
      </c>
      <c r="S387" s="67"/>
      <c r="U387" s="63"/>
      <c r="V387" s="63"/>
      <c r="W387" s="63"/>
    </row>
    <row r="388" spans="1:23">
      <c r="A388" s="19" t="s">
        <v>759</v>
      </c>
      <c r="B388" s="20" t="s">
        <v>760</v>
      </c>
      <c r="C388" s="17">
        <v>24.600000000000023</v>
      </c>
      <c r="D388" s="16">
        <v>3318.8060787671261</v>
      </c>
      <c r="E388" s="17">
        <v>3.3400000000000034</v>
      </c>
      <c r="F388" s="16">
        <v>3521.2876630602818</v>
      </c>
      <c r="G388" s="17">
        <v>0.63000000000000256</v>
      </c>
      <c r="H388" s="16">
        <v>4110.5024837953297</v>
      </c>
      <c r="I388" s="17">
        <v>0</v>
      </c>
      <c r="J388" s="16">
        <v>0</v>
      </c>
      <c r="K388" s="17">
        <v>48.05</v>
      </c>
      <c r="L388" s="16">
        <v>3915.3476806144731</v>
      </c>
      <c r="M388" s="61">
        <v>14870</v>
      </c>
      <c r="N388" s="21">
        <v>1</v>
      </c>
      <c r="O388" s="71">
        <v>14870</v>
      </c>
      <c r="P388" s="75"/>
      <c r="Q388" s="67">
        <v>14870</v>
      </c>
      <c r="R388" s="80">
        <v>1</v>
      </c>
      <c r="S388" s="67"/>
      <c r="U388" s="63"/>
      <c r="V388" s="63"/>
      <c r="W388" s="63"/>
    </row>
    <row r="389" spans="1:23">
      <c r="A389" s="19" t="s">
        <v>761</v>
      </c>
      <c r="B389" s="20" t="s">
        <v>762</v>
      </c>
      <c r="C389" s="17">
        <v>21.899999999999977</v>
      </c>
      <c r="D389" s="16">
        <v>2954.5468749999968</v>
      </c>
      <c r="E389" s="17">
        <v>1.8099999999999881</v>
      </c>
      <c r="F389" s="16">
        <v>1908.2427156104975</v>
      </c>
      <c r="G389" s="17">
        <v>0.71999999999999886</v>
      </c>
      <c r="H389" s="16">
        <v>4697.7171243374933</v>
      </c>
      <c r="I389" s="17">
        <v>0</v>
      </c>
      <c r="J389" s="16">
        <v>0</v>
      </c>
      <c r="K389" s="17">
        <v>117.23333333333333</v>
      </c>
      <c r="L389" s="16">
        <v>9552.742138550886</v>
      </c>
      <c r="M389" s="61">
        <v>19110</v>
      </c>
      <c r="N389" s="21">
        <v>1</v>
      </c>
      <c r="O389" s="71">
        <v>19110</v>
      </c>
      <c r="P389" s="75"/>
      <c r="Q389" s="67">
        <v>19110</v>
      </c>
      <c r="R389" s="80">
        <v>1</v>
      </c>
      <c r="S389" s="67"/>
      <c r="U389" s="63"/>
      <c r="V389" s="63"/>
      <c r="W389" s="63"/>
    </row>
    <row r="390" spans="1:23">
      <c r="A390" s="19" t="s">
        <v>763</v>
      </c>
      <c r="B390" s="20" t="s">
        <v>764</v>
      </c>
      <c r="C390" s="17">
        <v>8.2000000000000455</v>
      </c>
      <c r="D390" s="16">
        <v>1106.2686929223805</v>
      </c>
      <c r="E390" s="17">
        <v>1.4199999999999875</v>
      </c>
      <c r="F390" s="16">
        <v>1497.0743956723206</v>
      </c>
      <c r="G390" s="17">
        <v>0.44999999999999574</v>
      </c>
      <c r="H390" s="16">
        <v>2936.0732027109102</v>
      </c>
      <c r="I390" s="17">
        <v>0</v>
      </c>
      <c r="J390" s="16">
        <v>0</v>
      </c>
      <c r="K390" s="17">
        <v>24.266666666666666</v>
      </c>
      <c r="L390" s="16">
        <v>1977.366015599956</v>
      </c>
      <c r="M390" s="61">
        <v>7520</v>
      </c>
      <c r="N390" s="21">
        <v>1</v>
      </c>
      <c r="O390" s="71">
        <v>7520</v>
      </c>
      <c r="P390" s="75"/>
      <c r="Q390" s="67">
        <v>7520</v>
      </c>
      <c r="R390" s="80">
        <v>1</v>
      </c>
      <c r="S390" s="67"/>
      <c r="U390" s="63"/>
      <c r="V390" s="63"/>
      <c r="W390" s="63"/>
    </row>
    <row r="391" spans="1:23">
      <c r="A391" s="19" t="s">
        <v>765</v>
      </c>
      <c r="B391" s="20" t="s">
        <v>766</v>
      </c>
      <c r="C391" s="17">
        <v>30.399999999999864</v>
      </c>
      <c r="D391" s="16">
        <v>4101.2888127853694</v>
      </c>
      <c r="E391" s="17">
        <v>2.3499999999999943</v>
      </c>
      <c r="F391" s="16">
        <v>2477.5526970633632</v>
      </c>
      <c r="G391" s="17">
        <v>0.82999999999999829</v>
      </c>
      <c r="H391" s="16">
        <v>5415.4239072223854</v>
      </c>
      <c r="I391" s="17">
        <v>0</v>
      </c>
      <c r="J391" s="16">
        <v>0</v>
      </c>
      <c r="K391" s="17">
        <v>217.25</v>
      </c>
      <c r="L391" s="16">
        <v>17702.586547627354</v>
      </c>
      <c r="M391" s="61">
        <v>29700</v>
      </c>
      <c r="N391" s="21">
        <v>2</v>
      </c>
      <c r="O391" s="71">
        <v>14850</v>
      </c>
      <c r="P391" s="75"/>
      <c r="Q391" s="67"/>
      <c r="R391" s="80">
        <v>2</v>
      </c>
      <c r="S391" s="67">
        <v>14850</v>
      </c>
      <c r="U391" s="63"/>
      <c r="V391" s="63"/>
      <c r="W391" s="63"/>
    </row>
    <row r="392" spans="1:23">
      <c r="A392" s="19" t="s">
        <v>767</v>
      </c>
      <c r="B392" s="20" t="s">
        <v>768</v>
      </c>
      <c r="C392" s="17">
        <v>30.700000000000045</v>
      </c>
      <c r="D392" s="16">
        <v>4141.7620576484078</v>
      </c>
      <c r="E392" s="17">
        <v>5.960000000000008</v>
      </c>
      <c r="F392" s="16">
        <v>6283.4953508500857</v>
      </c>
      <c r="G392" s="17">
        <v>1.5699999999999932</v>
      </c>
      <c r="H392" s="16">
        <v>10243.633173902561</v>
      </c>
      <c r="I392" s="17">
        <v>0</v>
      </c>
      <c r="J392" s="16">
        <v>0</v>
      </c>
      <c r="K392" s="17">
        <v>126.26666666666667</v>
      </c>
      <c r="L392" s="16">
        <v>10288.822070182188</v>
      </c>
      <c r="M392" s="61">
        <v>30960</v>
      </c>
      <c r="N392" s="21">
        <v>2</v>
      </c>
      <c r="O392" s="71">
        <v>15480</v>
      </c>
      <c r="P392" s="75"/>
      <c r="Q392" s="67"/>
      <c r="R392" s="80">
        <v>2</v>
      </c>
      <c r="S392" s="67">
        <v>15480</v>
      </c>
      <c r="U392" s="63"/>
      <c r="V392" s="63"/>
      <c r="W392" s="63"/>
    </row>
    <row r="393" spans="1:23">
      <c r="A393" s="19" t="s">
        <v>769</v>
      </c>
      <c r="B393" s="20" t="s">
        <v>770</v>
      </c>
      <c r="C393" s="17">
        <v>18.400000000000091</v>
      </c>
      <c r="D393" s="16">
        <v>2482.3590182648522</v>
      </c>
      <c r="E393" s="17">
        <v>2.3299999999999841</v>
      </c>
      <c r="F393" s="16">
        <v>2456.4671421947282</v>
      </c>
      <c r="G393" s="17">
        <v>0.56999999999999318</v>
      </c>
      <c r="H393" s="16">
        <v>3719.0260567671435</v>
      </c>
      <c r="I393" s="17">
        <v>0</v>
      </c>
      <c r="J393" s="16">
        <v>0</v>
      </c>
      <c r="K393" s="17">
        <v>59.583333333333336</v>
      </c>
      <c r="L393" s="16">
        <v>4855.1397704463207</v>
      </c>
      <c r="M393" s="61">
        <v>13510</v>
      </c>
      <c r="N393" s="21">
        <v>2</v>
      </c>
      <c r="O393" s="71">
        <v>6760</v>
      </c>
      <c r="P393" s="75"/>
      <c r="Q393" s="67"/>
      <c r="R393" s="80">
        <v>2</v>
      </c>
      <c r="S393" s="67">
        <v>6755</v>
      </c>
      <c r="U393" s="63"/>
      <c r="V393" s="63"/>
      <c r="W393" s="63"/>
    </row>
    <row r="394" spans="1:23">
      <c r="A394" s="19" t="s">
        <v>771</v>
      </c>
      <c r="B394" s="20" t="s">
        <v>772</v>
      </c>
      <c r="C394" s="17">
        <v>22.399999999999977</v>
      </c>
      <c r="D394" s="16">
        <v>3022.0022831050196</v>
      </c>
      <c r="E394" s="17">
        <v>2.9699999999999989</v>
      </c>
      <c r="F394" s="16">
        <v>3131.2048979907254</v>
      </c>
      <c r="G394" s="17">
        <v>0.71999999999999886</v>
      </c>
      <c r="H394" s="16">
        <v>4697.7171243374933</v>
      </c>
      <c r="I394" s="17">
        <v>0</v>
      </c>
      <c r="J394" s="16">
        <v>0</v>
      </c>
      <c r="K394" s="17">
        <v>58.15</v>
      </c>
      <c r="L394" s="16">
        <v>4738.3447997446747</v>
      </c>
      <c r="M394" s="61">
        <v>15590</v>
      </c>
      <c r="N394" s="21">
        <v>2</v>
      </c>
      <c r="O394" s="71">
        <v>7800</v>
      </c>
      <c r="P394" s="75"/>
      <c r="Q394" s="67"/>
      <c r="R394" s="80">
        <v>2</v>
      </c>
      <c r="S394" s="67">
        <v>7795</v>
      </c>
      <c r="U394" s="63"/>
      <c r="V394" s="63"/>
      <c r="W394" s="63"/>
    </row>
    <row r="395" spans="1:23">
      <c r="A395" s="19" t="s">
        <v>773</v>
      </c>
      <c r="B395" s="20" t="s">
        <v>774</v>
      </c>
      <c r="C395" s="17">
        <v>19</v>
      </c>
      <c r="D395" s="16">
        <v>2563.3055079908672</v>
      </c>
      <c r="E395" s="17">
        <v>3.9399999999999977</v>
      </c>
      <c r="F395" s="16">
        <v>4153.8543091190086</v>
      </c>
      <c r="G395" s="17">
        <v>0.98000000000000398</v>
      </c>
      <c r="H395" s="16">
        <v>6394.1149747927357</v>
      </c>
      <c r="I395" s="17">
        <v>0</v>
      </c>
      <c r="J395" s="16">
        <v>0</v>
      </c>
      <c r="K395" s="17">
        <v>54.766666666666666</v>
      </c>
      <c r="L395" s="16">
        <v>4462.6543456466034</v>
      </c>
      <c r="M395" s="61">
        <v>17570</v>
      </c>
      <c r="N395" s="21">
        <v>2</v>
      </c>
      <c r="O395" s="71">
        <v>8790</v>
      </c>
      <c r="P395" s="75"/>
      <c r="Q395" s="67"/>
      <c r="R395" s="80">
        <v>2</v>
      </c>
      <c r="S395" s="67">
        <v>8785</v>
      </c>
      <c r="U395" s="63"/>
      <c r="V395" s="63"/>
      <c r="W395" s="63"/>
    </row>
    <row r="396" spans="1:23">
      <c r="A396" s="19" t="s">
        <v>775</v>
      </c>
      <c r="B396" s="20" t="s">
        <v>776</v>
      </c>
      <c r="C396" s="17">
        <v>19.199999999999932</v>
      </c>
      <c r="D396" s="16">
        <v>2590.2876712328675</v>
      </c>
      <c r="E396" s="17">
        <v>3.1499999999999773</v>
      </c>
      <c r="F396" s="16">
        <v>3320.9748918083224</v>
      </c>
      <c r="G396" s="17">
        <v>1.0499999999999972</v>
      </c>
      <c r="H396" s="16">
        <v>6850.8374729921707</v>
      </c>
      <c r="I396" s="17">
        <v>0</v>
      </c>
      <c r="J396" s="16">
        <v>0</v>
      </c>
      <c r="K396" s="17">
        <v>144.15</v>
      </c>
      <c r="L396" s="16">
        <v>11746.043041843421</v>
      </c>
      <c r="M396" s="61">
        <v>24510</v>
      </c>
      <c r="N396" s="21">
        <v>2</v>
      </c>
      <c r="O396" s="71">
        <v>12260</v>
      </c>
      <c r="P396" s="75"/>
      <c r="Q396" s="67"/>
      <c r="R396" s="80">
        <v>2</v>
      </c>
      <c r="S396" s="67">
        <v>12255</v>
      </c>
      <c r="U396" s="63"/>
      <c r="V396" s="63"/>
      <c r="W396" s="63"/>
    </row>
    <row r="397" spans="1:23">
      <c r="A397" s="19" t="s">
        <v>777</v>
      </c>
      <c r="B397" s="20" t="s">
        <v>778</v>
      </c>
      <c r="C397" s="17">
        <v>4.3999999999998636</v>
      </c>
      <c r="D397" s="16">
        <v>593.60759132418252</v>
      </c>
      <c r="E397" s="17">
        <v>0.18999999999999773</v>
      </c>
      <c r="F397" s="16">
        <v>200.31277125192958</v>
      </c>
      <c r="G397" s="17">
        <v>0</v>
      </c>
      <c r="H397" s="16">
        <v>0</v>
      </c>
      <c r="I397" s="17">
        <v>0</v>
      </c>
      <c r="J397" s="16">
        <v>0</v>
      </c>
      <c r="K397" s="17">
        <v>0</v>
      </c>
      <c r="L397" s="16">
        <v>0</v>
      </c>
      <c r="M397" s="61">
        <v>790</v>
      </c>
      <c r="N397" s="21">
        <v>2</v>
      </c>
      <c r="O397" s="71">
        <v>400</v>
      </c>
      <c r="P397" s="75"/>
      <c r="Q397" s="67"/>
      <c r="R397" s="80">
        <v>2</v>
      </c>
      <c r="S397" s="67">
        <v>395</v>
      </c>
      <c r="U397" s="63"/>
      <c r="V397" s="63"/>
      <c r="W397" s="63"/>
    </row>
    <row r="398" spans="1:23">
      <c r="A398" s="19" t="s">
        <v>779</v>
      </c>
      <c r="B398" s="20" t="s">
        <v>780</v>
      </c>
      <c r="C398" s="17">
        <v>4.1999999999998181</v>
      </c>
      <c r="D398" s="16">
        <v>566.62542808216722</v>
      </c>
      <c r="E398" s="17">
        <v>0</v>
      </c>
      <c r="F398" s="16">
        <v>0</v>
      </c>
      <c r="G398" s="17">
        <v>0</v>
      </c>
      <c r="H398" s="16">
        <v>0</v>
      </c>
      <c r="I398" s="17">
        <v>0</v>
      </c>
      <c r="J398" s="16">
        <v>0</v>
      </c>
      <c r="K398" s="17">
        <v>0</v>
      </c>
      <c r="L398" s="16">
        <v>0</v>
      </c>
      <c r="M398" s="61">
        <v>570</v>
      </c>
      <c r="N398" s="21">
        <v>2</v>
      </c>
      <c r="O398" s="71">
        <v>290</v>
      </c>
      <c r="P398" s="75"/>
      <c r="Q398" s="67"/>
      <c r="R398" s="80">
        <v>2</v>
      </c>
      <c r="S398" s="67">
        <v>285</v>
      </c>
      <c r="U398" s="63"/>
      <c r="V398" s="63"/>
      <c r="W398" s="63"/>
    </row>
    <row r="399" spans="1:23">
      <c r="A399" s="19" t="s">
        <v>781</v>
      </c>
      <c r="B399" s="20" t="s">
        <v>782</v>
      </c>
      <c r="C399" s="17">
        <v>5.5</v>
      </c>
      <c r="D399" s="16">
        <v>742.00948915525112</v>
      </c>
      <c r="E399" s="17">
        <v>0.85000000000002274</v>
      </c>
      <c r="F399" s="16">
        <v>896.13608191656181</v>
      </c>
      <c r="G399" s="17">
        <v>0.20999999999999375</v>
      </c>
      <c r="H399" s="16">
        <v>1370.1674945983968</v>
      </c>
      <c r="I399" s="17">
        <v>0</v>
      </c>
      <c r="J399" s="16">
        <v>0</v>
      </c>
      <c r="K399" s="17">
        <v>0.8833333333333333</v>
      </c>
      <c r="L399" s="16">
        <v>71.978295897525868</v>
      </c>
      <c r="M399" s="61">
        <v>3080</v>
      </c>
      <c r="N399" s="21">
        <v>2</v>
      </c>
      <c r="O399" s="71">
        <v>1540</v>
      </c>
      <c r="P399" s="75"/>
      <c r="Q399" s="67"/>
      <c r="R399" s="80">
        <v>2</v>
      </c>
      <c r="S399" s="67">
        <v>1540</v>
      </c>
      <c r="U399" s="63"/>
      <c r="V399" s="63"/>
      <c r="W399" s="63"/>
    </row>
    <row r="400" spans="1:23">
      <c r="A400" s="19" t="s">
        <v>783</v>
      </c>
      <c r="B400" s="20" t="s">
        <v>784</v>
      </c>
      <c r="C400" s="17">
        <v>7.3000000000001819</v>
      </c>
      <c r="D400" s="16">
        <v>984.84895833335781</v>
      </c>
      <c r="E400" s="17">
        <v>1.4099999999999682</v>
      </c>
      <c r="F400" s="16">
        <v>1486.5316182379879</v>
      </c>
      <c r="G400" s="17">
        <v>0.60999999999999943</v>
      </c>
      <c r="H400" s="16">
        <v>3980.0103414526011</v>
      </c>
      <c r="I400" s="17">
        <v>0</v>
      </c>
      <c r="J400" s="16">
        <v>0</v>
      </c>
      <c r="K400" s="17">
        <v>5.4833333333333334</v>
      </c>
      <c r="L400" s="16">
        <v>446.80866698652852</v>
      </c>
      <c r="M400" s="61">
        <v>6900</v>
      </c>
      <c r="N400" s="21">
        <v>2</v>
      </c>
      <c r="O400" s="71">
        <v>3450</v>
      </c>
      <c r="P400" s="75"/>
      <c r="Q400" s="67"/>
      <c r="R400" s="80">
        <v>2</v>
      </c>
      <c r="S400" s="67">
        <v>3450</v>
      </c>
      <c r="U400" s="63"/>
      <c r="V400" s="63"/>
      <c r="W400" s="63"/>
    </row>
    <row r="401" spans="1:23">
      <c r="A401" s="19" t="s">
        <v>785</v>
      </c>
      <c r="B401" s="20" t="s">
        <v>786</v>
      </c>
      <c r="C401" s="17">
        <v>10.5</v>
      </c>
      <c r="D401" s="16">
        <v>1416.5635702054794</v>
      </c>
      <c r="E401" s="17">
        <v>0.52999999999997272</v>
      </c>
      <c r="F401" s="16">
        <v>558.76720401851833</v>
      </c>
      <c r="G401" s="17">
        <v>0.14999999999999858</v>
      </c>
      <c r="H401" s="16">
        <v>978.6910675703034</v>
      </c>
      <c r="I401" s="17">
        <v>0</v>
      </c>
      <c r="J401" s="16">
        <v>0</v>
      </c>
      <c r="K401" s="17">
        <v>45.866666666666667</v>
      </c>
      <c r="L401" s="16">
        <v>3737.4390624526641</v>
      </c>
      <c r="M401" s="61">
        <v>6690</v>
      </c>
      <c r="N401" s="21">
        <v>2</v>
      </c>
      <c r="O401" s="71">
        <v>3350</v>
      </c>
      <c r="P401" s="75"/>
      <c r="Q401" s="67"/>
      <c r="R401" s="80">
        <v>2</v>
      </c>
      <c r="S401" s="67">
        <v>3345</v>
      </c>
      <c r="U401" s="63"/>
      <c r="V401" s="63"/>
      <c r="W401" s="63"/>
    </row>
    <row r="402" spans="1:23">
      <c r="A402" s="19" t="s">
        <v>787</v>
      </c>
      <c r="B402" s="20" t="s">
        <v>788</v>
      </c>
      <c r="C402" s="17">
        <v>4.4000000000000909</v>
      </c>
      <c r="D402" s="16">
        <v>593.6075913242131</v>
      </c>
      <c r="E402" s="17">
        <v>0.51999999999998181</v>
      </c>
      <c r="F402" s="16">
        <v>548.22442658421573</v>
      </c>
      <c r="G402" s="17">
        <v>0</v>
      </c>
      <c r="H402" s="16">
        <v>0</v>
      </c>
      <c r="I402" s="17">
        <v>0</v>
      </c>
      <c r="J402" s="16">
        <v>0</v>
      </c>
      <c r="K402" s="17">
        <v>0</v>
      </c>
      <c r="L402" s="16">
        <v>0</v>
      </c>
      <c r="M402" s="61">
        <v>1140</v>
      </c>
      <c r="N402" s="21">
        <v>2</v>
      </c>
      <c r="O402" s="71">
        <v>570</v>
      </c>
      <c r="P402" s="75"/>
      <c r="Q402" s="67"/>
      <c r="R402" s="80">
        <v>2</v>
      </c>
      <c r="S402" s="67">
        <v>570</v>
      </c>
      <c r="U402" s="63"/>
      <c r="V402" s="63"/>
      <c r="W402" s="63"/>
    </row>
    <row r="403" spans="1:23" ht="14.25" thickBot="1">
      <c r="A403" s="22" t="s">
        <v>789</v>
      </c>
      <c r="B403" s="23" t="s">
        <v>790</v>
      </c>
      <c r="C403" s="17">
        <v>3.8000000000000682</v>
      </c>
      <c r="D403" s="16">
        <v>512.66110159818265</v>
      </c>
      <c r="E403" s="17">
        <v>0.81999999999999318</v>
      </c>
      <c r="F403" s="16">
        <v>864.507749613594</v>
      </c>
      <c r="G403" s="17">
        <v>0</v>
      </c>
      <c r="H403" s="16">
        <v>0</v>
      </c>
      <c r="I403" s="17">
        <v>0</v>
      </c>
      <c r="J403" s="16">
        <v>0</v>
      </c>
      <c r="K403" s="17">
        <v>0</v>
      </c>
      <c r="L403" s="16">
        <v>0</v>
      </c>
      <c r="M403" s="61">
        <v>1380</v>
      </c>
      <c r="N403" s="24">
        <v>2</v>
      </c>
      <c r="O403" s="79">
        <v>690</v>
      </c>
      <c r="P403" s="75"/>
      <c r="Q403" s="67"/>
      <c r="R403" s="80">
        <v>2</v>
      </c>
      <c r="S403" s="67">
        <v>690</v>
      </c>
      <c r="U403" s="63"/>
      <c r="V403" s="63"/>
      <c r="W403" s="63"/>
    </row>
    <row r="404" spans="1:23">
      <c r="M404" s="56">
        <v>12337100</v>
      </c>
      <c r="O404" s="78">
        <v>7457720</v>
      </c>
      <c r="P404" s="76"/>
      <c r="Q404" s="67">
        <v>2576870</v>
      </c>
      <c r="R404" s="82"/>
      <c r="S404" s="67">
        <v>4880115</v>
      </c>
      <c r="U404" s="63"/>
      <c r="V404" s="63"/>
      <c r="W404" s="63"/>
    </row>
    <row r="405" spans="1:23">
      <c r="K405" s="55" t="s">
        <v>850</v>
      </c>
      <c r="M405" s="57"/>
      <c r="N405" s="51"/>
      <c r="Q405" s="64"/>
      <c r="R405" s="63"/>
      <c r="S405" s="65"/>
      <c r="U405" s="63"/>
      <c r="V405" s="63"/>
      <c r="W405" s="63"/>
    </row>
    <row r="406" spans="1:23">
      <c r="Q406" s="63"/>
      <c r="R406" s="63"/>
      <c r="S406" s="64"/>
    </row>
    <row r="407" spans="1:23">
      <c r="Q407" s="63"/>
      <c r="R407" s="63"/>
      <c r="S407" s="66"/>
    </row>
    <row r="408" spans="1:23">
      <c r="Q408" s="63"/>
      <c r="R408" s="63"/>
      <c r="S408" s="63"/>
    </row>
    <row r="409" spans="1:23">
      <c r="Q409" s="63"/>
      <c r="R409" s="63"/>
      <c r="S409" s="63"/>
    </row>
    <row r="410" spans="1:23">
      <c r="Q410" s="63"/>
      <c r="R410" s="63"/>
      <c r="S410" s="63"/>
    </row>
    <row r="411" spans="1:23">
      <c r="Q411" s="63"/>
      <c r="R411" s="63"/>
      <c r="S411" s="63"/>
    </row>
    <row r="412" spans="1:23">
      <c r="Q412" s="63"/>
      <c r="R412" s="63"/>
      <c r="S412" s="63"/>
    </row>
    <row r="413" spans="1:23">
      <c r="Q413" s="63"/>
      <c r="R413" s="63"/>
      <c r="S413" s="63"/>
    </row>
    <row r="414" spans="1:23">
      <c r="Q414" s="63"/>
      <c r="R414" s="63"/>
      <c r="S414" s="63"/>
    </row>
    <row r="415" spans="1:23">
      <c r="Q415" s="63"/>
      <c r="R415" s="63"/>
      <c r="S415" s="63"/>
    </row>
    <row r="416" spans="1:23">
      <c r="Q416" s="63"/>
      <c r="R416" s="63"/>
      <c r="S416" s="63"/>
    </row>
    <row r="417" spans="17:19">
      <c r="Q417" s="63"/>
      <c r="R417" s="63"/>
      <c r="S417" s="63"/>
    </row>
    <row r="418" spans="17:19">
      <c r="Q418" s="63"/>
      <c r="R418" s="63"/>
      <c r="S418" s="63"/>
    </row>
    <row r="419" spans="17:19">
      <c r="Q419" s="63"/>
      <c r="R419" s="63"/>
      <c r="S419" s="63"/>
    </row>
    <row r="420" spans="17:19">
      <c r="Q420" s="63"/>
      <c r="R420" s="63"/>
      <c r="S420" s="63"/>
    </row>
    <row r="421" spans="17:19">
      <c r="Q421" s="63"/>
      <c r="R421" s="63"/>
      <c r="S421" s="63"/>
    </row>
    <row r="422" spans="17:19">
      <c r="Q422" s="63"/>
      <c r="R422" s="63"/>
      <c r="S422" s="63"/>
    </row>
    <row r="423" spans="17:19">
      <c r="Q423" s="63"/>
      <c r="R423" s="63"/>
      <c r="S423" s="63"/>
    </row>
    <row r="424" spans="17:19">
      <c r="Q424" s="63"/>
      <c r="R424" s="63"/>
      <c r="S424" s="63"/>
    </row>
    <row r="425" spans="17:19">
      <c r="Q425" s="63"/>
      <c r="R425" s="63"/>
      <c r="S425" s="63"/>
    </row>
    <row r="426" spans="17:19">
      <c r="Q426" s="63"/>
      <c r="R426" s="63"/>
      <c r="S426" s="63"/>
    </row>
    <row r="427" spans="17:19">
      <c r="Q427" s="63"/>
      <c r="R427" s="63"/>
      <c r="S427" s="63"/>
    </row>
    <row r="428" spans="17:19">
      <c r="Q428" s="63"/>
      <c r="R428" s="63"/>
      <c r="S428" s="63"/>
    </row>
    <row r="429" spans="17:19">
      <c r="Q429" s="63"/>
      <c r="R429" s="63"/>
      <c r="S429" s="63"/>
    </row>
    <row r="430" spans="17:19">
      <c r="Q430" s="63"/>
      <c r="R430" s="63"/>
      <c r="S430" s="63"/>
    </row>
    <row r="431" spans="17:19">
      <c r="Q431" s="63"/>
      <c r="R431" s="63"/>
      <c r="S431" s="63"/>
    </row>
    <row r="432" spans="17:19">
      <c r="Q432" s="63"/>
      <c r="R432" s="63"/>
      <c r="S432" s="63"/>
    </row>
    <row r="433" spans="17:19">
      <c r="Q433" s="63"/>
      <c r="R433" s="63"/>
      <c r="S433" s="63"/>
    </row>
    <row r="434" spans="17:19">
      <c r="Q434" s="63"/>
      <c r="R434" s="63"/>
      <c r="S434" s="63"/>
    </row>
    <row r="435" spans="17:19">
      <c r="Q435" s="63"/>
      <c r="R435" s="63"/>
      <c r="S435" s="63"/>
    </row>
    <row r="436" spans="17:19">
      <c r="Q436" s="63"/>
      <c r="R436" s="63"/>
      <c r="S436" s="63"/>
    </row>
    <row r="437" spans="17:19">
      <c r="Q437" s="63"/>
      <c r="R437" s="63"/>
      <c r="S437" s="63"/>
    </row>
    <row r="438" spans="17:19">
      <c r="Q438" s="63"/>
      <c r="R438" s="63"/>
      <c r="S438" s="63"/>
    </row>
    <row r="439" spans="17:19">
      <c r="Q439" s="63"/>
      <c r="R439" s="63"/>
      <c r="S439" s="63"/>
    </row>
    <row r="440" spans="17:19">
      <c r="Q440" s="63"/>
      <c r="R440" s="63"/>
      <c r="S440" s="63"/>
    </row>
    <row r="441" spans="17:19">
      <c r="Q441" s="63"/>
      <c r="R441" s="63"/>
      <c r="S441" s="63"/>
    </row>
    <row r="442" spans="17:19">
      <c r="Q442" s="63"/>
      <c r="R442" s="63"/>
      <c r="S442" s="63"/>
    </row>
    <row r="443" spans="17:19">
      <c r="Q443" s="63"/>
      <c r="R443" s="63"/>
      <c r="S443" s="63"/>
    </row>
    <row r="444" spans="17:19">
      <c r="Q444" s="63"/>
      <c r="R444" s="63"/>
      <c r="S444" s="63"/>
    </row>
    <row r="445" spans="17:19">
      <c r="Q445" s="63"/>
      <c r="R445" s="63"/>
      <c r="S445" s="63"/>
    </row>
    <row r="446" spans="17:19">
      <c r="Q446" s="63"/>
      <c r="R446" s="63"/>
      <c r="S446" s="63"/>
    </row>
    <row r="447" spans="17:19">
      <c r="Q447" s="63"/>
      <c r="R447" s="63"/>
      <c r="S447" s="63"/>
    </row>
    <row r="448" spans="17:19">
      <c r="Q448" s="63"/>
      <c r="R448" s="63"/>
      <c r="S448" s="63"/>
    </row>
    <row r="449" spans="17:19">
      <c r="Q449" s="63"/>
      <c r="R449" s="63"/>
      <c r="S449" s="63"/>
    </row>
    <row r="450" spans="17:19">
      <c r="Q450" s="63"/>
      <c r="R450" s="63"/>
      <c r="S450" s="63"/>
    </row>
    <row r="451" spans="17:19">
      <c r="Q451" s="63"/>
      <c r="R451" s="63"/>
      <c r="S451" s="63"/>
    </row>
    <row r="452" spans="17:19">
      <c r="Q452" s="63"/>
      <c r="R452" s="63"/>
      <c r="S452" s="63"/>
    </row>
    <row r="453" spans="17:19">
      <c r="Q453" s="63"/>
      <c r="R453" s="63"/>
      <c r="S453" s="63"/>
    </row>
    <row r="454" spans="17:19">
      <c r="Q454" s="63"/>
      <c r="R454" s="63"/>
      <c r="S454" s="63"/>
    </row>
    <row r="455" spans="17:19">
      <c r="Q455" s="63"/>
      <c r="R455" s="63"/>
      <c r="S455" s="63"/>
    </row>
    <row r="456" spans="17:19">
      <c r="Q456" s="63"/>
      <c r="R456" s="63"/>
      <c r="S456" s="63"/>
    </row>
    <row r="457" spans="17:19">
      <c r="Q457" s="63"/>
      <c r="R457" s="63"/>
      <c r="S457" s="63"/>
    </row>
    <row r="458" spans="17:19">
      <c r="Q458" s="63"/>
      <c r="R458" s="63"/>
      <c r="S458" s="63"/>
    </row>
    <row r="459" spans="17:19">
      <c r="Q459" s="63"/>
      <c r="R459" s="63"/>
      <c r="S459" s="63"/>
    </row>
    <row r="460" spans="17:19">
      <c r="Q460" s="63"/>
      <c r="R460" s="63"/>
      <c r="S460" s="63"/>
    </row>
    <row r="461" spans="17:19">
      <c r="Q461" s="63"/>
      <c r="R461" s="63"/>
      <c r="S461" s="63"/>
    </row>
    <row r="462" spans="17:19">
      <c r="Q462" s="63"/>
      <c r="R462" s="63"/>
      <c r="S462" s="63"/>
    </row>
    <row r="463" spans="17:19">
      <c r="Q463" s="63"/>
      <c r="R463" s="63"/>
      <c r="S463" s="63"/>
    </row>
    <row r="464" spans="17:19">
      <c r="Q464" s="63"/>
      <c r="R464" s="63"/>
      <c r="S464" s="63"/>
    </row>
    <row r="465" spans="17:19">
      <c r="Q465" s="63"/>
      <c r="R465" s="63"/>
      <c r="S465" s="63"/>
    </row>
    <row r="466" spans="17:19">
      <c r="Q466" s="63"/>
      <c r="R466" s="63"/>
      <c r="S466" s="63"/>
    </row>
    <row r="467" spans="17:19">
      <c r="Q467" s="63"/>
      <c r="R467" s="63"/>
      <c r="S467" s="63"/>
    </row>
    <row r="468" spans="17:19">
      <c r="Q468" s="63"/>
      <c r="R468" s="63"/>
      <c r="S468" s="63"/>
    </row>
    <row r="469" spans="17:19">
      <c r="Q469" s="63"/>
      <c r="R469" s="63"/>
      <c r="S469" s="63"/>
    </row>
    <row r="470" spans="17:19">
      <c r="Q470" s="63"/>
      <c r="R470" s="63"/>
      <c r="S470" s="63"/>
    </row>
    <row r="471" spans="17:19">
      <c r="Q471" s="63"/>
      <c r="R471" s="63"/>
      <c r="S471" s="63"/>
    </row>
    <row r="472" spans="17:19">
      <c r="Q472" s="63"/>
      <c r="R472" s="63"/>
      <c r="S472" s="63"/>
    </row>
    <row r="473" spans="17:19">
      <c r="Q473" s="63"/>
      <c r="R473" s="63"/>
      <c r="S473" s="63"/>
    </row>
    <row r="474" spans="17:19">
      <c r="Q474" s="63"/>
      <c r="R474" s="63"/>
      <c r="S474" s="63"/>
    </row>
    <row r="475" spans="17:19">
      <c r="Q475" s="63"/>
      <c r="R475" s="63"/>
      <c r="S475" s="63"/>
    </row>
    <row r="476" spans="17:19">
      <c r="Q476" s="63"/>
      <c r="R476" s="63"/>
      <c r="S476" s="63"/>
    </row>
    <row r="477" spans="17:19">
      <c r="Q477" s="63"/>
      <c r="R477" s="63"/>
      <c r="S477" s="63"/>
    </row>
    <row r="478" spans="17:19">
      <c r="Q478" s="63"/>
      <c r="R478" s="63"/>
      <c r="S478" s="63"/>
    </row>
    <row r="479" spans="17:19">
      <c r="Q479" s="63"/>
      <c r="R479" s="63"/>
      <c r="S479" s="63"/>
    </row>
    <row r="480" spans="17:19">
      <c r="Q480" s="63"/>
      <c r="R480" s="63"/>
      <c r="S480" s="63"/>
    </row>
    <row r="481" spans="17:19">
      <c r="Q481" s="63"/>
      <c r="R481" s="63"/>
      <c r="S481" s="63"/>
    </row>
    <row r="482" spans="17:19">
      <c r="Q482" s="63"/>
      <c r="R482" s="63"/>
      <c r="S482" s="63"/>
    </row>
    <row r="483" spans="17:19">
      <c r="Q483" s="63"/>
      <c r="R483" s="63"/>
      <c r="S483" s="63"/>
    </row>
    <row r="484" spans="17:19">
      <c r="Q484" s="63"/>
      <c r="R484" s="63"/>
      <c r="S484" s="63"/>
    </row>
    <row r="485" spans="17:19">
      <c r="Q485" s="63"/>
      <c r="R485" s="63"/>
      <c r="S485" s="63"/>
    </row>
    <row r="486" spans="17:19">
      <c r="Q486" s="63"/>
      <c r="R486" s="63"/>
      <c r="S486" s="63"/>
    </row>
    <row r="487" spans="17:19">
      <c r="Q487" s="63"/>
      <c r="R487" s="63"/>
      <c r="S487" s="63"/>
    </row>
    <row r="488" spans="17:19">
      <c r="Q488" s="63"/>
      <c r="R488" s="63"/>
      <c r="S488" s="63"/>
    </row>
    <row r="489" spans="17:19">
      <c r="Q489" s="63"/>
      <c r="R489" s="63"/>
      <c r="S489" s="63"/>
    </row>
    <row r="490" spans="17:19">
      <c r="Q490" s="63"/>
      <c r="R490" s="63"/>
      <c r="S490" s="63"/>
    </row>
    <row r="491" spans="17:19">
      <c r="Q491" s="63"/>
      <c r="R491" s="63"/>
      <c r="S491" s="63"/>
    </row>
    <row r="492" spans="17:19">
      <c r="Q492" s="63"/>
      <c r="R492" s="63"/>
      <c r="S492" s="63"/>
    </row>
    <row r="493" spans="17:19">
      <c r="Q493" s="63"/>
      <c r="R493" s="63"/>
      <c r="S493" s="63"/>
    </row>
    <row r="494" spans="17:19">
      <c r="Q494" s="63"/>
      <c r="R494" s="63"/>
      <c r="S494" s="63"/>
    </row>
    <row r="495" spans="17:19">
      <c r="Q495" s="63"/>
      <c r="R495" s="63"/>
      <c r="S495" s="63"/>
    </row>
    <row r="496" spans="17:19">
      <c r="Q496" s="63"/>
      <c r="R496" s="63"/>
      <c r="S496" s="63"/>
    </row>
    <row r="497" spans="17:19">
      <c r="Q497" s="63"/>
      <c r="R497" s="63"/>
      <c r="S497" s="63"/>
    </row>
    <row r="498" spans="17:19">
      <c r="Q498" s="63"/>
      <c r="R498" s="63"/>
      <c r="S498" s="63"/>
    </row>
    <row r="499" spans="17:19">
      <c r="Q499" s="63"/>
      <c r="R499" s="63"/>
      <c r="S499" s="63"/>
    </row>
    <row r="500" spans="17:19">
      <c r="Q500" s="63"/>
      <c r="R500" s="63"/>
      <c r="S500" s="63"/>
    </row>
    <row r="501" spans="17:19">
      <c r="Q501" s="63"/>
      <c r="R501" s="63"/>
      <c r="S501" s="63"/>
    </row>
    <row r="502" spans="17:19">
      <c r="Q502" s="63"/>
      <c r="R502" s="63"/>
      <c r="S502" s="63"/>
    </row>
    <row r="503" spans="17:19">
      <c r="Q503" s="63"/>
      <c r="R503" s="63"/>
      <c r="S503" s="63"/>
    </row>
    <row r="504" spans="17:19">
      <c r="Q504" s="63"/>
      <c r="R504" s="63"/>
      <c r="S504" s="63"/>
    </row>
    <row r="505" spans="17:19">
      <c r="Q505" s="63"/>
      <c r="R505" s="63"/>
      <c r="S505" s="63"/>
    </row>
    <row r="506" spans="17:19">
      <c r="Q506" s="63"/>
      <c r="R506" s="63"/>
      <c r="S506" s="63"/>
    </row>
    <row r="507" spans="17:19">
      <c r="Q507" s="63"/>
      <c r="R507" s="63"/>
      <c r="S507" s="63"/>
    </row>
    <row r="508" spans="17:19">
      <c r="Q508" s="63"/>
      <c r="R508" s="63"/>
      <c r="S508" s="63"/>
    </row>
    <row r="509" spans="17:19">
      <c r="Q509" s="63"/>
      <c r="R509" s="63"/>
      <c r="S509" s="63"/>
    </row>
    <row r="510" spans="17:19">
      <c r="Q510" s="63"/>
      <c r="R510" s="63"/>
      <c r="S510" s="63"/>
    </row>
    <row r="511" spans="17:19">
      <c r="Q511" s="63"/>
      <c r="R511" s="63"/>
      <c r="S511" s="63"/>
    </row>
    <row r="512" spans="17:19">
      <c r="Q512" s="63"/>
      <c r="R512" s="63"/>
      <c r="S512" s="63"/>
    </row>
    <row r="513" spans="17:19">
      <c r="Q513" s="63"/>
      <c r="R513" s="63"/>
      <c r="S513" s="63"/>
    </row>
    <row r="514" spans="17:19">
      <c r="Q514" s="63"/>
      <c r="R514" s="63"/>
      <c r="S514" s="63"/>
    </row>
    <row r="515" spans="17:19">
      <c r="Q515" s="63"/>
      <c r="R515" s="63"/>
      <c r="S515" s="63"/>
    </row>
    <row r="516" spans="17:19">
      <c r="Q516" s="63"/>
      <c r="R516" s="63"/>
      <c r="S516" s="63"/>
    </row>
    <row r="517" spans="17:19">
      <c r="Q517" s="63"/>
      <c r="R517" s="63"/>
      <c r="S517" s="63"/>
    </row>
    <row r="518" spans="17:19">
      <c r="Q518" s="63"/>
      <c r="R518" s="63"/>
      <c r="S518" s="63"/>
    </row>
    <row r="519" spans="17:19">
      <c r="Q519" s="63"/>
      <c r="R519" s="63"/>
      <c r="S519" s="63"/>
    </row>
    <row r="520" spans="17:19">
      <c r="Q520" s="63"/>
      <c r="R520" s="63"/>
      <c r="S520" s="63"/>
    </row>
    <row r="521" spans="17:19">
      <c r="Q521" s="63"/>
      <c r="R521" s="63"/>
      <c r="S521" s="63"/>
    </row>
    <row r="522" spans="17:19">
      <c r="Q522" s="63"/>
      <c r="R522" s="63"/>
      <c r="S522" s="63"/>
    </row>
    <row r="523" spans="17:19">
      <c r="Q523" s="63"/>
      <c r="R523" s="63"/>
      <c r="S523" s="63"/>
    </row>
    <row r="524" spans="17:19">
      <c r="Q524" s="63"/>
      <c r="R524" s="63"/>
      <c r="S524" s="63"/>
    </row>
    <row r="525" spans="17:19">
      <c r="Q525" s="63"/>
      <c r="R525" s="63"/>
      <c r="S525" s="63"/>
    </row>
    <row r="526" spans="17:19">
      <c r="Q526" s="63"/>
      <c r="R526" s="63"/>
      <c r="S526" s="63"/>
    </row>
    <row r="527" spans="17:19">
      <c r="Q527" s="63"/>
      <c r="R527" s="63"/>
      <c r="S527" s="63"/>
    </row>
    <row r="528" spans="17:19">
      <c r="Q528" s="63"/>
      <c r="R528" s="63"/>
      <c r="S528" s="63"/>
    </row>
    <row r="529" spans="17:19">
      <c r="Q529" s="63"/>
      <c r="R529" s="63"/>
      <c r="S529" s="63"/>
    </row>
    <row r="530" spans="17:19">
      <c r="Q530" s="63"/>
      <c r="R530" s="63"/>
      <c r="S530" s="63"/>
    </row>
    <row r="531" spans="17:19">
      <c r="Q531" s="63"/>
      <c r="R531" s="63"/>
      <c r="S531" s="63"/>
    </row>
    <row r="532" spans="17:19">
      <c r="Q532" s="63"/>
      <c r="R532" s="63"/>
      <c r="S532" s="63"/>
    </row>
    <row r="533" spans="17:19">
      <c r="Q533" s="63"/>
      <c r="R533" s="63"/>
      <c r="S533" s="63"/>
    </row>
    <row r="534" spans="17:19">
      <c r="Q534" s="63"/>
      <c r="R534" s="63"/>
      <c r="S534" s="63"/>
    </row>
    <row r="535" spans="17:19">
      <c r="Q535" s="63"/>
      <c r="R535" s="63"/>
      <c r="S535" s="63"/>
    </row>
    <row r="536" spans="17:19">
      <c r="Q536" s="63"/>
      <c r="R536" s="63"/>
      <c r="S536" s="63"/>
    </row>
    <row r="537" spans="17:19">
      <c r="Q537" s="63"/>
      <c r="R537" s="63"/>
      <c r="S537" s="63"/>
    </row>
    <row r="538" spans="17:19">
      <c r="Q538" s="63"/>
      <c r="R538" s="63"/>
      <c r="S538" s="63"/>
    </row>
    <row r="539" spans="17:19">
      <c r="Q539" s="63"/>
      <c r="R539" s="63"/>
      <c r="S539" s="63"/>
    </row>
    <row r="540" spans="17:19">
      <c r="Q540" s="63"/>
      <c r="R540" s="63"/>
      <c r="S540" s="63"/>
    </row>
    <row r="541" spans="17:19">
      <c r="Q541" s="63"/>
      <c r="R541" s="63"/>
      <c r="S541" s="63"/>
    </row>
    <row r="542" spans="17:19">
      <c r="Q542" s="63"/>
      <c r="R542" s="63"/>
      <c r="S542" s="63"/>
    </row>
    <row r="543" spans="17:19">
      <c r="Q543" s="63"/>
      <c r="R543" s="63"/>
      <c r="S543" s="63"/>
    </row>
    <row r="544" spans="17:19">
      <c r="Q544" s="63"/>
      <c r="R544" s="63"/>
      <c r="S544" s="63"/>
    </row>
    <row r="545" spans="17:19">
      <c r="Q545" s="63"/>
      <c r="R545" s="63"/>
      <c r="S545" s="63"/>
    </row>
    <row r="546" spans="17:19">
      <c r="Q546" s="63"/>
      <c r="R546" s="63"/>
      <c r="S546" s="63"/>
    </row>
    <row r="547" spans="17:19">
      <c r="Q547" s="63"/>
      <c r="R547" s="63"/>
      <c r="S547" s="63"/>
    </row>
    <row r="548" spans="17:19">
      <c r="Q548" s="63"/>
      <c r="R548" s="63"/>
      <c r="S548" s="63"/>
    </row>
    <row r="549" spans="17:19">
      <c r="Q549" s="63"/>
      <c r="R549" s="63"/>
      <c r="S549" s="63"/>
    </row>
    <row r="550" spans="17:19">
      <c r="Q550" s="63"/>
      <c r="R550" s="63"/>
      <c r="S550" s="63"/>
    </row>
    <row r="551" spans="17:19">
      <c r="Q551" s="63"/>
      <c r="R551" s="63"/>
      <c r="S551" s="63"/>
    </row>
    <row r="552" spans="17:19">
      <c r="Q552" s="63"/>
      <c r="R552" s="63"/>
      <c r="S552" s="63"/>
    </row>
    <row r="553" spans="17:19">
      <c r="Q553" s="63"/>
      <c r="R553" s="63"/>
      <c r="S553" s="63"/>
    </row>
    <row r="554" spans="17:19">
      <c r="Q554" s="63"/>
      <c r="R554" s="63"/>
      <c r="S554" s="63"/>
    </row>
    <row r="555" spans="17:19">
      <c r="Q555" s="63"/>
      <c r="R555" s="63"/>
      <c r="S555" s="63"/>
    </row>
    <row r="556" spans="17:19">
      <c r="Q556" s="63"/>
      <c r="R556" s="63"/>
      <c r="S556" s="63"/>
    </row>
    <row r="557" spans="17:19">
      <c r="Q557" s="63"/>
      <c r="R557" s="63"/>
      <c r="S557" s="63"/>
    </row>
    <row r="558" spans="17:19">
      <c r="Q558" s="63"/>
      <c r="R558" s="63"/>
      <c r="S558" s="63"/>
    </row>
    <row r="559" spans="17:19">
      <c r="Q559" s="63"/>
      <c r="R559" s="63"/>
      <c r="S559" s="63"/>
    </row>
    <row r="560" spans="17:19">
      <c r="Q560" s="63"/>
      <c r="R560" s="63"/>
      <c r="S560" s="63"/>
    </row>
    <row r="561" spans="17:19">
      <c r="Q561" s="63"/>
      <c r="R561" s="63"/>
      <c r="S561" s="63"/>
    </row>
    <row r="562" spans="17:19">
      <c r="Q562" s="63"/>
      <c r="R562" s="63"/>
      <c r="S562" s="63"/>
    </row>
    <row r="563" spans="17:19">
      <c r="Q563" s="63"/>
      <c r="R563" s="63"/>
      <c r="S563" s="63"/>
    </row>
    <row r="564" spans="17:19">
      <c r="Q564" s="63"/>
      <c r="R564" s="63"/>
      <c r="S564" s="63"/>
    </row>
    <row r="565" spans="17:19">
      <c r="Q565" s="63"/>
      <c r="R565" s="63"/>
      <c r="S565" s="63"/>
    </row>
    <row r="566" spans="17:19">
      <c r="Q566" s="63"/>
      <c r="R566" s="63"/>
      <c r="S566" s="63"/>
    </row>
    <row r="567" spans="17:19">
      <c r="Q567" s="63"/>
      <c r="R567" s="63"/>
      <c r="S567" s="63"/>
    </row>
    <row r="568" spans="17:19">
      <c r="Q568" s="63"/>
      <c r="R568" s="63"/>
      <c r="S568" s="63"/>
    </row>
    <row r="569" spans="17:19">
      <c r="Q569" s="63"/>
      <c r="R569" s="63"/>
      <c r="S569" s="63"/>
    </row>
    <row r="570" spans="17:19">
      <c r="Q570" s="63"/>
      <c r="R570" s="63"/>
      <c r="S570" s="63"/>
    </row>
    <row r="571" spans="17:19">
      <c r="Q571" s="63"/>
      <c r="R571" s="63"/>
      <c r="S571" s="63"/>
    </row>
    <row r="572" spans="17:19">
      <c r="Q572" s="63"/>
      <c r="R572" s="63"/>
      <c r="S572" s="63"/>
    </row>
    <row r="573" spans="17:19">
      <c r="Q573" s="63"/>
      <c r="R573" s="63"/>
      <c r="S573" s="63"/>
    </row>
    <row r="574" spans="17:19">
      <c r="Q574" s="63"/>
      <c r="R574" s="63"/>
      <c r="S574" s="63"/>
    </row>
    <row r="575" spans="17:19">
      <c r="Q575" s="63"/>
      <c r="R575" s="63"/>
      <c r="S575" s="63"/>
    </row>
    <row r="576" spans="17:19">
      <c r="Q576" s="63"/>
      <c r="R576" s="63"/>
      <c r="S576" s="63"/>
    </row>
    <row r="577" spans="17:19">
      <c r="Q577" s="63"/>
      <c r="R577" s="63"/>
      <c r="S577" s="63"/>
    </row>
    <row r="578" spans="17:19">
      <c r="Q578" s="63"/>
      <c r="R578" s="63"/>
      <c r="S578" s="63"/>
    </row>
    <row r="579" spans="17:19">
      <c r="Q579" s="63"/>
      <c r="R579" s="63"/>
      <c r="S579" s="63"/>
    </row>
    <row r="580" spans="17:19">
      <c r="Q580" s="63"/>
      <c r="R580" s="63"/>
      <c r="S580" s="63"/>
    </row>
    <row r="581" spans="17:19">
      <c r="Q581" s="63"/>
      <c r="R581" s="63"/>
      <c r="S581" s="63"/>
    </row>
    <row r="582" spans="17:19">
      <c r="Q582" s="63"/>
      <c r="R582" s="63"/>
      <c r="S582" s="63"/>
    </row>
    <row r="583" spans="17:19">
      <c r="Q583" s="63"/>
      <c r="R583" s="63"/>
      <c r="S583" s="63"/>
    </row>
    <row r="584" spans="17:19">
      <c r="Q584" s="63"/>
      <c r="R584" s="63"/>
      <c r="S584" s="63"/>
    </row>
    <row r="585" spans="17:19">
      <c r="Q585" s="63"/>
      <c r="R585" s="63"/>
      <c r="S585" s="63"/>
    </row>
    <row r="586" spans="17:19">
      <c r="Q586" s="63"/>
      <c r="R586" s="63"/>
      <c r="S586" s="63"/>
    </row>
    <row r="587" spans="17:19">
      <c r="Q587" s="63"/>
      <c r="R587" s="63"/>
      <c r="S587" s="63"/>
    </row>
    <row r="588" spans="17:19">
      <c r="Q588" s="63"/>
      <c r="R588" s="63"/>
      <c r="S588" s="63"/>
    </row>
    <row r="589" spans="17:19">
      <c r="Q589" s="63"/>
      <c r="R589" s="63"/>
      <c r="S589" s="63"/>
    </row>
    <row r="590" spans="17:19">
      <c r="Q590" s="63"/>
      <c r="R590" s="63"/>
      <c r="S590" s="63"/>
    </row>
    <row r="591" spans="17:19">
      <c r="Q591" s="63"/>
      <c r="R591" s="63"/>
      <c r="S591" s="63"/>
    </row>
    <row r="592" spans="17:19">
      <c r="Q592" s="63"/>
      <c r="R592" s="63"/>
      <c r="S592" s="63"/>
    </row>
    <row r="593" spans="17:19">
      <c r="Q593" s="63"/>
      <c r="R593" s="63"/>
      <c r="S593" s="63"/>
    </row>
    <row r="594" spans="17:19">
      <c r="Q594" s="63"/>
      <c r="R594" s="63"/>
      <c r="S594" s="63"/>
    </row>
    <row r="595" spans="17:19">
      <c r="Q595" s="63"/>
      <c r="R595" s="63"/>
      <c r="S595" s="63"/>
    </row>
    <row r="596" spans="17:19">
      <c r="Q596" s="63"/>
      <c r="R596" s="63"/>
      <c r="S596" s="63"/>
    </row>
    <row r="597" spans="17:19">
      <c r="Q597" s="63"/>
      <c r="R597" s="63"/>
      <c r="S597" s="63"/>
    </row>
    <row r="598" spans="17:19">
      <c r="Q598" s="63"/>
      <c r="R598" s="63"/>
      <c r="S598" s="63"/>
    </row>
    <row r="599" spans="17:19">
      <c r="Q599" s="63"/>
      <c r="R599" s="63"/>
      <c r="S599" s="63"/>
    </row>
    <row r="600" spans="17:19">
      <c r="Q600" s="63"/>
      <c r="R600" s="63"/>
      <c r="S600" s="63"/>
    </row>
    <row r="601" spans="17:19">
      <c r="Q601" s="63"/>
      <c r="R601" s="63"/>
      <c r="S601" s="63"/>
    </row>
    <row r="602" spans="17:19">
      <c r="Q602" s="63"/>
      <c r="R602" s="63"/>
      <c r="S602" s="63"/>
    </row>
    <row r="603" spans="17:19">
      <c r="Q603" s="63"/>
      <c r="R603" s="63"/>
      <c r="S603" s="63"/>
    </row>
    <row r="604" spans="17:19">
      <c r="Q604" s="63"/>
      <c r="R604" s="63"/>
      <c r="S604" s="63"/>
    </row>
    <row r="605" spans="17:19">
      <c r="Q605" s="63"/>
      <c r="R605" s="63"/>
      <c r="S605" s="63"/>
    </row>
    <row r="606" spans="17:19">
      <c r="Q606" s="63"/>
      <c r="R606" s="63"/>
      <c r="S606" s="63"/>
    </row>
    <row r="607" spans="17:19">
      <c r="Q607" s="63"/>
      <c r="R607" s="63"/>
      <c r="S607" s="63"/>
    </row>
    <row r="608" spans="17:19">
      <c r="Q608" s="63"/>
      <c r="R608" s="63"/>
      <c r="S608" s="63"/>
    </row>
    <row r="609" spans="17:19">
      <c r="Q609" s="63"/>
      <c r="R609" s="63"/>
      <c r="S609" s="63"/>
    </row>
    <row r="610" spans="17:19">
      <c r="Q610" s="63"/>
      <c r="R610" s="63"/>
      <c r="S610" s="63"/>
    </row>
    <row r="611" spans="17:19">
      <c r="Q611" s="63"/>
      <c r="R611" s="63"/>
      <c r="S611" s="63"/>
    </row>
    <row r="612" spans="17:19">
      <c r="Q612" s="63"/>
      <c r="R612" s="63"/>
      <c r="S612" s="63"/>
    </row>
    <row r="613" spans="17:19">
      <c r="Q613" s="63"/>
      <c r="R613" s="63"/>
      <c r="S613" s="63"/>
    </row>
    <row r="614" spans="17:19">
      <c r="Q614" s="63"/>
      <c r="R614" s="63"/>
      <c r="S614" s="63"/>
    </row>
    <row r="615" spans="17:19">
      <c r="Q615" s="63"/>
      <c r="R615" s="63"/>
      <c r="S615" s="63"/>
    </row>
    <row r="616" spans="17:19">
      <c r="Q616" s="63"/>
      <c r="R616" s="63"/>
      <c r="S616" s="63"/>
    </row>
    <row r="617" spans="17:19">
      <c r="Q617" s="63"/>
      <c r="R617" s="63"/>
      <c r="S617" s="63"/>
    </row>
    <row r="618" spans="17:19">
      <c r="Q618" s="63"/>
      <c r="R618" s="63"/>
      <c r="S618" s="63"/>
    </row>
    <row r="619" spans="17:19">
      <c r="Q619" s="63"/>
      <c r="R619" s="63"/>
      <c r="S619" s="63"/>
    </row>
    <row r="620" spans="17:19">
      <c r="Q620" s="63"/>
      <c r="R620" s="63"/>
      <c r="S620" s="63"/>
    </row>
    <row r="621" spans="17:19">
      <c r="Q621" s="63"/>
      <c r="R621" s="63"/>
      <c r="S621" s="63"/>
    </row>
    <row r="622" spans="17:19">
      <c r="Q622" s="63"/>
      <c r="R622" s="63"/>
      <c r="S622" s="63"/>
    </row>
    <row r="623" spans="17:19">
      <c r="Q623" s="63"/>
      <c r="R623" s="63"/>
      <c r="S623" s="63"/>
    </row>
    <row r="624" spans="17:19">
      <c r="Q624" s="63"/>
      <c r="R624" s="63"/>
      <c r="S624" s="63"/>
    </row>
    <row r="625" spans="17:19">
      <c r="Q625" s="63"/>
      <c r="R625" s="63"/>
      <c r="S625" s="63"/>
    </row>
    <row r="626" spans="17:19">
      <c r="Q626" s="63"/>
      <c r="R626" s="63"/>
      <c r="S626" s="63"/>
    </row>
    <row r="627" spans="17:19">
      <c r="Q627" s="63"/>
      <c r="R627" s="63"/>
      <c r="S627" s="63"/>
    </row>
    <row r="628" spans="17:19">
      <c r="Q628" s="63"/>
      <c r="R628" s="63"/>
      <c r="S628" s="63"/>
    </row>
    <row r="629" spans="17:19">
      <c r="Q629" s="63"/>
      <c r="R629" s="63"/>
      <c r="S629" s="63"/>
    </row>
    <row r="630" spans="17:19">
      <c r="Q630" s="63"/>
      <c r="R630" s="63"/>
      <c r="S630" s="63"/>
    </row>
    <row r="631" spans="17:19">
      <c r="Q631" s="63"/>
      <c r="R631" s="63"/>
      <c r="S631" s="63"/>
    </row>
    <row r="632" spans="17:19">
      <c r="Q632" s="63"/>
      <c r="R632" s="63"/>
      <c r="S632" s="63"/>
    </row>
    <row r="633" spans="17:19">
      <c r="Q633" s="63"/>
      <c r="R633" s="63"/>
      <c r="S633" s="63"/>
    </row>
    <row r="634" spans="17:19">
      <c r="Q634" s="63"/>
      <c r="R634" s="63"/>
      <c r="S634" s="63"/>
    </row>
    <row r="635" spans="17:19">
      <c r="Q635" s="63"/>
      <c r="R635" s="63"/>
      <c r="S635" s="63"/>
    </row>
    <row r="636" spans="17:19">
      <c r="Q636" s="63"/>
      <c r="R636" s="63"/>
      <c r="S636" s="63"/>
    </row>
    <row r="637" spans="17:19">
      <c r="Q637" s="63"/>
      <c r="R637" s="63"/>
      <c r="S637" s="63"/>
    </row>
    <row r="638" spans="17:19">
      <c r="Q638" s="63"/>
      <c r="R638" s="63"/>
      <c r="S638" s="63"/>
    </row>
    <row r="639" spans="17:19">
      <c r="Q639" s="63"/>
      <c r="R639" s="63"/>
      <c r="S639" s="63"/>
    </row>
    <row r="640" spans="17:19">
      <c r="Q640" s="63"/>
      <c r="R640" s="63"/>
      <c r="S640" s="63"/>
    </row>
    <row r="641" spans="17:19">
      <c r="Q641" s="63"/>
      <c r="R641" s="63"/>
      <c r="S641" s="63"/>
    </row>
    <row r="642" spans="17:19">
      <c r="Q642" s="63"/>
      <c r="R642" s="63"/>
      <c r="S642" s="63"/>
    </row>
    <row r="643" spans="17:19">
      <c r="Q643" s="63"/>
      <c r="R643" s="63"/>
      <c r="S643" s="63"/>
    </row>
    <row r="644" spans="17:19">
      <c r="Q644" s="63"/>
      <c r="R644" s="63"/>
      <c r="S644" s="63"/>
    </row>
    <row r="645" spans="17:19">
      <c r="Q645" s="63"/>
      <c r="R645" s="63"/>
      <c r="S645" s="63"/>
    </row>
    <row r="646" spans="17:19">
      <c r="Q646" s="63"/>
      <c r="R646" s="63"/>
      <c r="S646" s="63"/>
    </row>
    <row r="647" spans="17:19">
      <c r="Q647" s="63"/>
      <c r="R647" s="63"/>
      <c r="S647" s="63"/>
    </row>
    <row r="648" spans="17:19">
      <c r="Q648" s="63"/>
      <c r="R648" s="63"/>
      <c r="S648" s="63"/>
    </row>
    <row r="649" spans="17:19">
      <c r="Q649" s="63"/>
      <c r="R649" s="63"/>
      <c r="S649" s="63"/>
    </row>
    <row r="650" spans="17:19">
      <c r="Q650" s="63"/>
      <c r="R650" s="63"/>
      <c r="S650" s="63"/>
    </row>
    <row r="651" spans="17:19">
      <c r="Q651" s="63"/>
      <c r="R651" s="63"/>
      <c r="S651" s="63"/>
    </row>
    <row r="652" spans="17:19">
      <c r="Q652" s="63"/>
      <c r="R652" s="63"/>
      <c r="S652" s="63"/>
    </row>
    <row r="653" spans="17:19">
      <c r="Q653" s="63"/>
      <c r="R653" s="63"/>
      <c r="S653" s="63"/>
    </row>
    <row r="654" spans="17:19">
      <c r="Q654" s="63"/>
      <c r="R654" s="63"/>
      <c r="S654" s="63"/>
    </row>
    <row r="655" spans="17:19">
      <c r="Q655" s="63"/>
      <c r="R655" s="63"/>
      <c r="S655" s="63"/>
    </row>
    <row r="656" spans="17:19">
      <c r="Q656" s="63"/>
      <c r="R656" s="63"/>
      <c r="S656" s="63"/>
    </row>
    <row r="657" spans="17:19">
      <c r="Q657" s="63"/>
      <c r="R657" s="63"/>
      <c r="S657" s="63"/>
    </row>
    <row r="658" spans="17:19">
      <c r="Q658" s="63"/>
      <c r="R658" s="63"/>
      <c r="S658" s="63"/>
    </row>
    <row r="659" spans="17:19">
      <c r="Q659" s="63"/>
      <c r="R659" s="63"/>
      <c r="S659" s="63"/>
    </row>
    <row r="660" spans="17:19">
      <c r="Q660" s="63"/>
      <c r="R660" s="63"/>
      <c r="S660" s="63"/>
    </row>
    <row r="661" spans="17:19">
      <c r="Q661" s="63"/>
      <c r="R661" s="63"/>
      <c r="S661" s="63"/>
    </row>
    <row r="662" spans="17:19">
      <c r="Q662" s="63"/>
      <c r="R662" s="63"/>
      <c r="S662" s="63"/>
    </row>
    <row r="663" spans="17:19">
      <c r="Q663" s="63"/>
      <c r="R663" s="63"/>
      <c r="S663" s="63"/>
    </row>
    <row r="664" spans="17:19">
      <c r="Q664" s="63"/>
      <c r="R664" s="63"/>
      <c r="S664" s="63"/>
    </row>
    <row r="665" spans="17:19">
      <c r="Q665" s="63"/>
      <c r="R665" s="63"/>
      <c r="S665" s="63"/>
    </row>
    <row r="666" spans="17:19">
      <c r="Q666" s="63"/>
      <c r="R666" s="63"/>
      <c r="S666" s="63"/>
    </row>
    <row r="667" spans="17:19">
      <c r="Q667" s="63"/>
      <c r="R667" s="63"/>
      <c r="S667" s="63"/>
    </row>
    <row r="668" spans="17:19">
      <c r="Q668" s="63"/>
      <c r="R668" s="63"/>
      <c r="S668" s="63"/>
    </row>
    <row r="669" spans="17:19">
      <c r="Q669" s="63"/>
      <c r="R669" s="63"/>
      <c r="S669" s="63"/>
    </row>
    <row r="670" spans="17:19">
      <c r="Q670" s="63"/>
      <c r="R670" s="63"/>
      <c r="S670" s="63"/>
    </row>
    <row r="671" spans="17:19">
      <c r="Q671" s="63"/>
      <c r="R671" s="63"/>
      <c r="S671" s="63"/>
    </row>
    <row r="672" spans="17:19">
      <c r="Q672" s="63"/>
      <c r="R672" s="63"/>
      <c r="S672" s="63"/>
    </row>
    <row r="673" spans="17:19">
      <c r="Q673" s="63"/>
      <c r="R673" s="63"/>
      <c r="S673" s="63"/>
    </row>
    <row r="674" spans="17:19">
      <c r="Q674" s="63"/>
      <c r="R674" s="63"/>
      <c r="S674" s="63"/>
    </row>
    <row r="675" spans="17:19">
      <c r="Q675" s="63"/>
      <c r="R675" s="63"/>
      <c r="S675" s="63"/>
    </row>
    <row r="676" spans="17:19">
      <c r="Q676" s="63"/>
      <c r="R676" s="63"/>
      <c r="S676" s="63"/>
    </row>
    <row r="677" spans="17:19">
      <c r="Q677" s="63"/>
      <c r="R677" s="63"/>
      <c r="S677" s="63"/>
    </row>
    <row r="678" spans="17:19">
      <c r="Q678" s="63"/>
      <c r="R678" s="63"/>
      <c r="S678" s="63"/>
    </row>
    <row r="679" spans="17:19">
      <c r="Q679" s="63"/>
      <c r="R679" s="63"/>
      <c r="S679" s="63"/>
    </row>
    <row r="680" spans="17:19">
      <c r="Q680" s="63"/>
      <c r="R680" s="63"/>
      <c r="S680" s="63"/>
    </row>
    <row r="681" spans="17:19">
      <c r="Q681" s="63"/>
      <c r="R681" s="63"/>
      <c r="S681" s="63"/>
    </row>
    <row r="682" spans="17:19">
      <c r="Q682" s="63"/>
      <c r="R682" s="63"/>
      <c r="S682" s="63"/>
    </row>
    <row r="683" spans="17:19">
      <c r="Q683" s="63"/>
      <c r="R683" s="63"/>
      <c r="S683" s="63"/>
    </row>
    <row r="684" spans="17:19">
      <c r="Q684" s="63"/>
      <c r="R684" s="63"/>
      <c r="S684" s="63"/>
    </row>
    <row r="685" spans="17:19">
      <c r="Q685" s="63"/>
      <c r="R685" s="63"/>
      <c r="S685" s="63"/>
    </row>
    <row r="686" spans="17:19">
      <c r="Q686" s="63"/>
      <c r="R686" s="63"/>
      <c r="S686" s="63"/>
    </row>
    <row r="687" spans="17:19">
      <c r="Q687" s="63"/>
      <c r="R687" s="63"/>
      <c r="S687" s="63"/>
    </row>
    <row r="688" spans="17:19">
      <c r="Q688" s="63"/>
      <c r="R688" s="63"/>
      <c r="S688" s="63"/>
    </row>
    <row r="689" spans="17:19">
      <c r="Q689" s="63"/>
      <c r="R689" s="63"/>
      <c r="S689" s="63"/>
    </row>
    <row r="690" spans="17:19">
      <c r="Q690" s="63"/>
      <c r="R690" s="63"/>
      <c r="S690" s="63"/>
    </row>
    <row r="691" spans="17:19">
      <c r="Q691" s="63"/>
      <c r="R691" s="63"/>
      <c r="S691" s="63"/>
    </row>
    <row r="692" spans="17:19">
      <c r="Q692" s="63"/>
      <c r="R692" s="63"/>
      <c r="S692" s="63"/>
    </row>
    <row r="693" spans="17:19">
      <c r="Q693" s="63"/>
      <c r="R693" s="63"/>
      <c r="S693" s="63"/>
    </row>
    <row r="694" spans="17:19">
      <c r="Q694" s="63"/>
      <c r="R694" s="63"/>
      <c r="S694" s="63"/>
    </row>
    <row r="695" spans="17:19">
      <c r="Q695" s="63"/>
      <c r="R695" s="63"/>
      <c r="S695" s="63"/>
    </row>
    <row r="696" spans="17:19">
      <c r="Q696" s="63"/>
      <c r="R696" s="63"/>
      <c r="S696" s="63"/>
    </row>
    <row r="697" spans="17:19">
      <c r="Q697" s="63"/>
      <c r="R697" s="63"/>
      <c r="S697" s="63"/>
    </row>
    <row r="698" spans="17:19">
      <c r="Q698" s="63"/>
      <c r="R698" s="63"/>
      <c r="S698" s="63"/>
    </row>
    <row r="699" spans="17:19">
      <c r="Q699" s="63"/>
      <c r="R699" s="63"/>
      <c r="S699" s="63"/>
    </row>
    <row r="700" spans="17:19">
      <c r="Q700" s="63"/>
      <c r="R700" s="63"/>
      <c r="S700" s="63"/>
    </row>
    <row r="701" spans="17:19">
      <c r="Q701" s="63"/>
      <c r="R701" s="63"/>
      <c r="S701" s="63"/>
    </row>
    <row r="702" spans="17:19">
      <c r="Q702" s="63"/>
      <c r="R702" s="63"/>
      <c r="S702" s="63"/>
    </row>
    <row r="703" spans="17:19">
      <c r="Q703" s="63"/>
      <c r="R703" s="63"/>
      <c r="S703" s="63"/>
    </row>
    <row r="704" spans="17:19">
      <c r="Q704" s="63"/>
      <c r="R704" s="63"/>
      <c r="S704" s="63"/>
    </row>
    <row r="705" spans="17:19">
      <c r="Q705" s="63"/>
      <c r="R705" s="63"/>
      <c r="S705" s="63"/>
    </row>
    <row r="706" spans="17:19">
      <c r="Q706" s="63"/>
      <c r="R706" s="63"/>
      <c r="S706" s="63"/>
    </row>
    <row r="707" spans="17:19">
      <c r="Q707" s="63"/>
      <c r="R707" s="63"/>
      <c r="S707" s="63"/>
    </row>
    <row r="708" spans="17:19">
      <c r="Q708" s="63"/>
      <c r="R708" s="63"/>
      <c r="S708" s="63"/>
    </row>
    <row r="709" spans="17:19">
      <c r="Q709" s="63"/>
      <c r="R709" s="63"/>
      <c r="S709" s="63"/>
    </row>
    <row r="710" spans="17:19">
      <c r="Q710" s="63"/>
      <c r="R710" s="63"/>
      <c r="S710" s="63"/>
    </row>
    <row r="711" spans="17:19">
      <c r="Q711" s="63"/>
      <c r="R711" s="63"/>
      <c r="S711" s="63"/>
    </row>
    <row r="712" spans="17:19">
      <c r="Q712" s="63"/>
      <c r="R712" s="63"/>
      <c r="S712" s="63"/>
    </row>
    <row r="713" spans="17:19">
      <c r="Q713" s="63"/>
      <c r="R713" s="63"/>
      <c r="S713" s="63"/>
    </row>
    <row r="714" spans="17:19">
      <c r="Q714" s="63"/>
      <c r="R714" s="63"/>
      <c r="S714" s="63"/>
    </row>
    <row r="715" spans="17:19">
      <c r="Q715" s="63"/>
      <c r="R715" s="63"/>
      <c r="S715" s="63"/>
    </row>
    <row r="716" spans="17:19">
      <c r="Q716" s="63"/>
      <c r="R716" s="63"/>
      <c r="S716" s="63"/>
    </row>
    <row r="717" spans="17:19">
      <c r="Q717" s="63"/>
      <c r="R717" s="63"/>
      <c r="S717" s="63"/>
    </row>
    <row r="718" spans="17:19">
      <c r="Q718" s="63"/>
      <c r="R718" s="63"/>
      <c r="S718" s="63"/>
    </row>
    <row r="719" spans="17:19">
      <c r="Q719" s="63"/>
      <c r="R719" s="63"/>
      <c r="S719" s="63"/>
    </row>
    <row r="720" spans="17:19">
      <c r="Q720" s="63"/>
      <c r="R720" s="63"/>
      <c r="S720" s="63"/>
    </row>
    <row r="721" spans="17:19">
      <c r="Q721" s="63"/>
      <c r="R721" s="63"/>
      <c r="S721" s="63"/>
    </row>
    <row r="722" spans="17:19">
      <c r="Q722" s="63"/>
      <c r="R722" s="63"/>
      <c r="S722" s="63"/>
    </row>
    <row r="723" spans="17:19">
      <c r="Q723" s="63"/>
      <c r="R723" s="63"/>
      <c r="S723" s="63"/>
    </row>
    <row r="724" spans="17:19">
      <c r="Q724" s="63"/>
      <c r="R724" s="63"/>
      <c r="S724" s="63"/>
    </row>
    <row r="725" spans="17:19">
      <c r="Q725" s="63"/>
      <c r="R725" s="63"/>
      <c r="S725" s="63"/>
    </row>
    <row r="726" spans="17:19">
      <c r="Q726" s="63"/>
      <c r="R726" s="63"/>
      <c r="S726" s="63"/>
    </row>
    <row r="727" spans="17:19">
      <c r="Q727" s="63"/>
      <c r="R727" s="63"/>
      <c r="S727" s="63"/>
    </row>
    <row r="728" spans="17:19">
      <c r="Q728" s="63"/>
      <c r="R728" s="63"/>
      <c r="S728" s="63"/>
    </row>
    <row r="729" spans="17:19">
      <c r="Q729" s="63"/>
      <c r="R729" s="63"/>
      <c r="S729" s="63"/>
    </row>
    <row r="730" spans="17:19">
      <c r="Q730" s="63"/>
      <c r="R730" s="63"/>
      <c r="S730" s="63"/>
    </row>
    <row r="731" spans="17:19">
      <c r="Q731" s="63"/>
      <c r="R731" s="63"/>
      <c r="S731" s="63"/>
    </row>
    <row r="732" spans="17:19">
      <c r="Q732" s="63"/>
      <c r="R732" s="63"/>
      <c r="S732" s="63"/>
    </row>
    <row r="733" spans="17:19">
      <c r="Q733" s="63"/>
      <c r="R733" s="63"/>
      <c r="S733" s="63"/>
    </row>
    <row r="734" spans="17:19">
      <c r="Q734" s="63"/>
      <c r="R734" s="63"/>
      <c r="S734" s="63"/>
    </row>
    <row r="735" spans="17:19">
      <c r="Q735" s="63"/>
      <c r="R735" s="63"/>
      <c r="S735" s="63"/>
    </row>
    <row r="736" spans="17:19">
      <c r="Q736" s="63"/>
      <c r="R736" s="63"/>
      <c r="S736" s="63"/>
    </row>
    <row r="737" spans="17:19">
      <c r="Q737" s="63"/>
      <c r="R737" s="63"/>
      <c r="S737" s="63"/>
    </row>
    <row r="738" spans="17:19">
      <c r="Q738" s="63"/>
      <c r="R738" s="63"/>
      <c r="S738" s="63"/>
    </row>
    <row r="739" spans="17:19">
      <c r="Q739" s="63"/>
      <c r="R739" s="63"/>
      <c r="S739" s="63"/>
    </row>
    <row r="740" spans="17:19">
      <c r="Q740" s="63"/>
      <c r="R740" s="63"/>
      <c r="S740" s="63"/>
    </row>
    <row r="741" spans="17:19">
      <c r="Q741" s="63"/>
      <c r="R741" s="63"/>
      <c r="S741" s="63"/>
    </row>
    <row r="742" spans="17:19">
      <c r="Q742" s="63"/>
      <c r="R742" s="63"/>
      <c r="S742" s="63"/>
    </row>
    <row r="743" spans="17:19">
      <c r="Q743" s="63"/>
      <c r="R743" s="63"/>
      <c r="S743" s="63"/>
    </row>
    <row r="744" spans="17:19">
      <c r="Q744" s="63"/>
      <c r="R744" s="63"/>
      <c r="S744" s="63"/>
    </row>
    <row r="745" spans="17:19">
      <c r="Q745" s="63"/>
      <c r="R745" s="63"/>
      <c r="S745" s="63"/>
    </row>
    <row r="746" spans="17:19">
      <c r="Q746" s="63"/>
      <c r="R746" s="63"/>
      <c r="S746" s="63"/>
    </row>
    <row r="747" spans="17:19">
      <c r="Q747" s="63"/>
      <c r="R747" s="63"/>
      <c r="S747" s="63"/>
    </row>
    <row r="748" spans="17:19">
      <c r="Q748" s="63"/>
      <c r="R748" s="63"/>
      <c r="S748" s="63"/>
    </row>
    <row r="749" spans="17:19">
      <c r="Q749" s="63"/>
      <c r="R749" s="63"/>
      <c r="S749" s="63"/>
    </row>
    <row r="750" spans="17:19">
      <c r="Q750" s="63"/>
      <c r="R750" s="63"/>
      <c r="S750" s="63"/>
    </row>
    <row r="751" spans="17:19">
      <c r="Q751" s="63"/>
      <c r="R751" s="63"/>
      <c r="S751" s="63"/>
    </row>
    <row r="752" spans="17:19">
      <c r="Q752" s="63"/>
      <c r="R752" s="63"/>
      <c r="S752" s="63"/>
    </row>
    <row r="753" spans="17:19">
      <c r="Q753" s="63"/>
      <c r="R753" s="63"/>
      <c r="S753" s="63"/>
    </row>
    <row r="754" spans="17:19">
      <c r="Q754" s="63"/>
      <c r="R754" s="63"/>
      <c r="S754" s="63"/>
    </row>
    <row r="755" spans="17:19">
      <c r="Q755" s="63"/>
      <c r="R755" s="63"/>
      <c r="S755" s="63"/>
    </row>
    <row r="756" spans="17:19">
      <c r="Q756" s="63"/>
      <c r="R756" s="63"/>
      <c r="S756" s="63"/>
    </row>
    <row r="757" spans="17:19">
      <c r="Q757" s="63"/>
      <c r="R757" s="63"/>
      <c r="S757" s="63"/>
    </row>
    <row r="758" spans="17:19">
      <c r="Q758" s="63"/>
      <c r="R758" s="63"/>
      <c r="S758" s="63"/>
    </row>
    <row r="759" spans="17:19">
      <c r="Q759" s="63"/>
      <c r="R759" s="63"/>
      <c r="S759" s="63"/>
    </row>
    <row r="760" spans="17:19">
      <c r="Q760" s="63"/>
      <c r="R760" s="63"/>
      <c r="S760" s="63"/>
    </row>
    <row r="761" spans="17:19">
      <c r="Q761" s="63"/>
      <c r="R761" s="63"/>
      <c r="S761" s="63"/>
    </row>
    <row r="762" spans="17:19">
      <c r="Q762" s="63"/>
      <c r="R762" s="63"/>
      <c r="S762" s="63"/>
    </row>
    <row r="763" spans="17:19">
      <c r="Q763" s="63"/>
      <c r="R763" s="63"/>
      <c r="S763" s="63"/>
    </row>
    <row r="764" spans="17:19">
      <c r="Q764" s="63"/>
      <c r="R764" s="63"/>
      <c r="S764" s="63"/>
    </row>
    <row r="765" spans="17:19">
      <c r="Q765" s="63"/>
      <c r="R765" s="63"/>
      <c r="S765" s="63"/>
    </row>
    <row r="766" spans="17:19">
      <c r="Q766" s="63"/>
      <c r="R766" s="63"/>
      <c r="S766" s="63"/>
    </row>
    <row r="767" spans="17:19">
      <c r="Q767" s="63"/>
      <c r="R767" s="63"/>
      <c r="S767" s="63"/>
    </row>
    <row r="768" spans="17:19">
      <c r="Q768" s="63"/>
      <c r="R768" s="63"/>
      <c r="S768" s="63"/>
    </row>
    <row r="769" spans="17:19">
      <c r="Q769" s="63"/>
      <c r="R769" s="63"/>
      <c r="S769" s="63"/>
    </row>
    <row r="770" spans="17:19">
      <c r="Q770" s="63"/>
      <c r="R770" s="63"/>
      <c r="S770" s="63"/>
    </row>
    <row r="771" spans="17:19">
      <c r="Q771" s="63"/>
      <c r="R771" s="63"/>
      <c r="S771" s="63"/>
    </row>
    <row r="772" spans="17:19">
      <c r="Q772" s="63"/>
      <c r="R772" s="63"/>
      <c r="S772" s="63"/>
    </row>
    <row r="773" spans="17:19">
      <c r="Q773" s="63"/>
      <c r="R773" s="63"/>
      <c r="S773" s="63"/>
    </row>
    <row r="774" spans="17:19">
      <c r="Q774" s="63"/>
      <c r="R774" s="63"/>
      <c r="S774" s="63"/>
    </row>
    <row r="775" spans="17:19">
      <c r="Q775" s="63"/>
      <c r="R775" s="63"/>
      <c r="S775" s="63"/>
    </row>
    <row r="776" spans="17:19">
      <c r="Q776" s="63"/>
      <c r="R776" s="63"/>
      <c r="S776" s="63"/>
    </row>
    <row r="777" spans="17:19">
      <c r="Q777" s="63"/>
      <c r="R777" s="63"/>
      <c r="S777" s="63"/>
    </row>
    <row r="778" spans="17:19">
      <c r="Q778" s="63"/>
      <c r="R778" s="63"/>
      <c r="S778" s="63"/>
    </row>
    <row r="779" spans="17:19">
      <c r="Q779" s="63"/>
      <c r="R779" s="63"/>
      <c r="S779" s="63"/>
    </row>
    <row r="780" spans="17:19">
      <c r="Q780" s="63"/>
      <c r="R780" s="63"/>
      <c r="S780" s="63"/>
    </row>
    <row r="781" spans="17:19">
      <c r="Q781" s="63"/>
      <c r="R781" s="63"/>
      <c r="S781" s="63"/>
    </row>
    <row r="782" spans="17:19">
      <c r="Q782" s="63"/>
      <c r="R782" s="63"/>
      <c r="S782" s="63"/>
    </row>
    <row r="783" spans="17:19">
      <c r="Q783" s="63"/>
      <c r="R783" s="63"/>
      <c r="S783" s="63"/>
    </row>
    <row r="784" spans="17:19">
      <c r="Q784" s="63"/>
      <c r="R784" s="63"/>
      <c r="S784" s="63"/>
    </row>
    <row r="785" spans="17:19">
      <c r="Q785" s="63"/>
      <c r="R785" s="63"/>
      <c r="S785" s="63"/>
    </row>
    <row r="786" spans="17:19">
      <c r="Q786" s="63"/>
      <c r="R786" s="63"/>
      <c r="S786" s="63"/>
    </row>
    <row r="787" spans="17:19">
      <c r="Q787" s="63"/>
      <c r="R787" s="63"/>
      <c r="S787" s="63"/>
    </row>
    <row r="788" spans="17:19">
      <c r="Q788" s="63"/>
      <c r="R788" s="63"/>
      <c r="S788" s="63"/>
    </row>
    <row r="789" spans="17:19">
      <c r="Q789" s="63"/>
      <c r="R789" s="63"/>
      <c r="S789" s="63"/>
    </row>
    <row r="790" spans="17:19">
      <c r="Q790" s="63"/>
      <c r="R790" s="63"/>
      <c r="S790" s="63"/>
    </row>
    <row r="791" spans="17:19">
      <c r="Q791" s="63"/>
      <c r="R791" s="63"/>
      <c r="S791" s="63"/>
    </row>
    <row r="792" spans="17:19">
      <c r="Q792" s="63"/>
      <c r="R792" s="63"/>
      <c r="S792" s="63"/>
    </row>
    <row r="793" spans="17:19">
      <c r="Q793" s="63"/>
      <c r="R793" s="63"/>
      <c r="S793" s="63"/>
    </row>
    <row r="794" spans="17:19">
      <c r="Q794" s="63"/>
      <c r="R794" s="63"/>
      <c r="S794" s="63"/>
    </row>
    <row r="795" spans="17:19">
      <c r="Q795" s="63"/>
      <c r="R795" s="63"/>
      <c r="S795" s="63"/>
    </row>
    <row r="796" spans="17:19">
      <c r="Q796" s="63"/>
      <c r="R796" s="63"/>
      <c r="S796" s="63"/>
    </row>
    <row r="797" spans="17:19">
      <c r="Q797" s="63"/>
      <c r="R797" s="63"/>
      <c r="S797" s="63"/>
    </row>
    <row r="798" spans="17:19">
      <c r="Q798" s="63"/>
      <c r="R798" s="63"/>
      <c r="S798" s="63"/>
    </row>
    <row r="799" spans="17:19">
      <c r="Q799" s="63"/>
      <c r="R799" s="63"/>
      <c r="S799" s="63"/>
    </row>
    <row r="800" spans="17:19">
      <c r="Q800" s="63"/>
      <c r="R800" s="63"/>
      <c r="S800" s="63"/>
    </row>
    <row r="801" spans="17:19">
      <c r="Q801" s="63"/>
      <c r="R801" s="63"/>
      <c r="S801" s="63"/>
    </row>
    <row r="802" spans="17:19">
      <c r="Q802" s="63"/>
      <c r="R802" s="63"/>
      <c r="S802" s="63"/>
    </row>
    <row r="803" spans="17:19">
      <c r="Q803" s="63"/>
      <c r="R803" s="63"/>
      <c r="S803" s="63"/>
    </row>
    <row r="804" spans="17:19">
      <c r="Q804" s="63"/>
      <c r="R804" s="63"/>
      <c r="S804" s="63"/>
    </row>
    <row r="805" spans="17:19">
      <c r="Q805" s="63"/>
      <c r="R805" s="63"/>
      <c r="S805" s="63"/>
    </row>
    <row r="806" spans="17:19">
      <c r="Q806" s="63"/>
      <c r="R806" s="63"/>
      <c r="S806" s="63"/>
    </row>
    <row r="807" spans="17:19">
      <c r="Q807" s="63"/>
      <c r="R807" s="63"/>
      <c r="S807" s="63"/>
    </row>
    <row r="808" spans="17:19">
      <c r="Q808" s="63"/>
      <c r="R808" s="63"/>
      <c r="S808" s="63"/>
    </row>
    <row r="809" spans="17:19">
      <c r="Q809" s="63"/>
      <c r="R809" s="63"/>
      <c r="S809" s="63"/>
    </row>
    <row r="810" spans="17:19">
      <c r="Q810" s="63"/>
      <c r="R810" s="63"/>
      <c r="S810" s="63"/>
    </row>
    <row r="811" spans="17:19">
      <c r="Q811" s="63"/>
      <c r="R811" s="63"/>
      <c r="S811" s="63"/>
    </row>
    <row r="812" spans="17:19">
      <c r="Q812" s="63"/>
      <c r="R812" s="63"/>
      <c r="S812" s="63"/>
    </row>
    <row r="813" spans="17:19">
      <c r="Q813" s="63"/>
      <c r="R813" s="63"/>
      <c r="S813" s="63"/>
    </row>
    <row r="814" spans="17:19">
      <c r="Q814" s="63"/>
      <c r="R814" s="63"/>
      <c r="S814" s="63"/>
    </row>
    <row r="815" spans="17:19">
      <c r="Q815" s="63"/>
      <c r="R815" s="63"/>
      <c r="S815" s="63"/>
    </row>
    <row r="816" spans="17:19">
      <c r="Q816" s="63"/>
      <c r="R816" s="63"/>
      <c r="S816" s="63"/>
    </row>
    <row r="817" spans="17:19">
      <c r="Q817" s="63"/>
      <c r="R817" s="63"/>
      <c r="S817" s="63"/>
    </row>
    <row r="818" spans="17:19">
      <c r="Q818" s="63"/>
      <c r="R818" s="63"/>
      <c r="S818" s="63"/>
    </row>
    <row r="819" spans="17:19">
      <c r="Q819" s="63"/>
      <c r="R819" s="63"/>
      <c r="S819" s="63"/>
    </row>
    <row r="820" spans="17:19">
      <c r="Q820" s="63"/>
      <c r="R820" s="63"/>
      <c r="S820" s="63"/>
    </row>
    <row r="821" spans="17:19">
      <c r="Q821" s="63"/>
      <c r="R821" s="63"/>
      <c r="S821" s="63"/>
    </row>
    <row r="822" spans="17:19">
      <c r="Q822" s="63"/>
      <c r="R822" s="63"/>
      <c r="S822" s="63"/>
    </row>
    <row r="823" spans="17:19">
      <c r="Q823" s="63"/>
      <c r="R823" s="63"/>
      <c r="S823" s="63"/>
    </row>
    <row r="824" spans="17:19">
      <c r="Q824" s="63"/>
      <c r="R824" s="63"/>
      <c r="S824" s="63"/>
    </row>
    <row r="825" spans="17:19">
      <c r="Q825" s="63"/>
      <c r="R825" s="63"/>
      <c r="S825" s="63"/>
    </row>
    <row r="826" spans="17:19">
      <c r="Q826" s="63"/>
      <c r="R826" s="63"/>
      <c r="S826" s="63"/>
    </row>
    <row r="827" spans="17:19">
      <c r="Q827" s="63"/>
      <c r="R827" s="63"/>
      <c r="S827" s="63"/>
    </row>
    <row r="828" spans="17:19">
      <c r="Q828" s="63"/>
      <c r="R828" s="63"/>
      <c r="S828" s="63"/>
    </row>
    <row r="829" spans="17:19">
      <c r="Q829" s="63"/>
      <c r="R829" s="63"/>
      <c r="S829" s="63"/>
    </row>
    <row r="830" spans="17:19">
      <c r="Q830" s="63"/>
      <c r="R830" s="63"/>
      <c r="S830" s="63"/>
    </row>
    <row r="831" spans="17:19">
      <c r="Q831" s="63"/>
      <c r="R831" s="63"/>
      <c r="S831" s="63"/>
    </row>
    <row r="832" spans="17:19">
      <c r="Q832" s="63"/>
      <c r="R832" s="63"/>
      <c r="S832" s="63"/>
    </row>
    <row r="833" spans="17:19">
      <c r="Q833" s="63"/>
      <c r="R833" s="63"/>
      <c r="S833" s="63"/>
    </row>
    <row r="834" spans="17:19">
      <c r="Q834" s="63"/>
      <c r="R834" s="63"/>
      <c r="S834" s="63"/>
    </row>
    <row r="835" spans="17:19">
      <c r="Q835" s="63"/>
      <c r="R835" s="63"/>
      <c r="S835" s="63"/>
    </row>
    <row r="836" spans="17:19">
      <c r="Q836" s="63"/>
      <c r="R836" s="63"/>
      <c r="S836" s="63"/>
    </row>
    <row r="837" spans="17:19">
      <c r="Q837" s="63"/>
      <c r="R837" s="63"/>
      <c r="S837" s="63"/>
    </row>
    <row r="838" spans="17:19">
      <c r="Q838" s="63"/>
      <c r="R838" s="63"/>
      <c r="S838" s="63"/>
    </row>
    <row r="839" spans="17:19">
      <c r="Q839" s="63"/>
      <c r="R839" s="63"/>
      <c r="S839" s="63"/>
    </row>
    <row r="840" spans="17:19">
      <c r="Q840" s="63"/>
      <c r="R840" s="63"/>
      <c r="S840" s="63"/>
    </row>
    <row r="841" spans="17:19">
      <c r="Q841" s="63"/>
      <c r="R841" s="63"/>
      <c r="S841" s="63"/>
    </row>
    <row r="842" spans="17:19">
      <c r="Q842" s="63"/>
      <c r="R842" s="63"/>
      <c r="S842" s="63"/>
    </row>
    <row r="843" spans="17:19">
      <c r="Q843" s="63"/>
      <c r="R843" s="63"/>
      <c r="S843" s="63"/>
    </row>
    <row r="844" spans="17:19">
      <c r="Q844" s="63"/>
      <c r="R844" s="63"/>
      <c r="S844" s="63"/>
    </row>
    <row r="845" spans="17:19">
      <c r="Q845" s="63"/>
      <c r="R845" s="63"/>
      <c r="S845" s="63"/>
    </row>
    <row r="846" spans="17:19">
      <c r="Q846" s="63"/>
      <c r="R846" s="63"/>
      <c r="S846" s="63"/>
    </row>
    <row r="847" spans="17:19">
      <c r="Q847" s="63"/>
      <c r="R847" s="63"/>
      <c r="S847" s="63"/>
    </row>
    <row r="848" spans="17:19">
      <c r="Q848" s="63"/>
      <c r="R848" s="63"/>
      <c r="S848" s="63"/>
    </row>
    <row r="849" spans="17:19">
      <c r="Q849" s="63"/>
      <c r="R849" s="63"/>
      <c r="S849" s="63"/>
    </row>
    <row r="850" spans="17:19">
      <c r="Q850" s="63"/>
      <c r="R850" s="63"/>
      <c r="S850" s="63"/>
    </row>
    <row r="851" spans="17:19">
      <c r="Q851" s="63"/>
      <c r="R851" s="63"/>
      <c r="S851" s="63"/>
    </row>
    <row r="852" spans="17:19">
      <c r="Q852" s="63"/>
      <c r="R852" s="63"/>
      <c r="S852" s="63"/>
    </row>
    <row r="853" spans="17:19">
      <c r="Q853" s="63"/>
      <c r="R853" s="63"/>
      <c r="S853" s="63"/>
    </row>
    <row r="854" spans="17:19">
      <c r="Q854" s="63"/>
      <c r="R854" s="63"/>
      <c r="S854" s="63"/>
    </row>
    <row r="855" spans="17:19">
      <c r="Q855" s="63"/>
      <c r="R855" s="63"/>
      <c r="S855" s="63"/>
    </row>
    <row r="856" spans="17:19">
      <c r="Q856" s="63"/>
      <c r="R856" s="63"/>
      <c r="S856" s="63"/>
    </row>
    <row r="857" spans="17:19">
      <c r="Q857" s="63"/>
      <c r="R857" s="63"/>
      <c r="S857" s="63"/>
    </row>
    <row r="858" spans="17:19">
      <c r="Q858" s="63"/>
      <c r="R858" s="63"/>
      <c r="S858" s="63"/>
    </row>
    <row r="859" spans="17:19">
      <c r="Q859" s="63"/>
      <c r="R859" s="63"/>
      <c r="S859" s="63"/>
    </row>
    <row r="860" spans="17:19">
      <c r="Q860" s="63"/>
      <c r="R860" s="63"/>
      <c r="S860" s="63"/>
    </row>
    <row r="861" spans="17:19">
      <c r="Q861" s="63"/>
      <c r="R861" s="63"/>
      <c r="S861" s="63"/>
    </row>
    <row r="862" spans="17:19">
      <c r="Q862" s="63"/>
      <c r="R862" s="63"/>
      <c r="S862" s="63"/>
    </row>
    <row r="863" spans="17:19">
      <c r="Q863" s="63"/>
      <c r="R863" s="63"/>
      <c r="S863" s="63"/>
    </row>
    <row r="864" spans="17:19">
      <c r="Q864" s="63"/>
      <c r="R864" s="63"/>
      <c r="S864" s="63"/>
    </row>
    <row r="865" spans="17:19">
      <c r="Q865" s="63"/>
      <c r="R865" s="63"/>
      <c r="S865" s="63"/>
    </row>
    <row r="866" spans="17:19">
      <c r="Q866" s="63"/>
      <c r="R866" s="63"/>
      <c r="S866" s="63"/>
    </row>
    <row r="867" spans="17:19">
      <c r="Q867" s="63"/>
      <c r="R867" s="63"/>
      <c r="S867" s="63"/>
    </row>
    <row r="868" spans="17:19">
      <c r="Q868" s="63"/>
      <c r="R868" s="63"/>
      <c r="S868" s="63"/>
    </row>
    <row r="869" spans="17:19">
      <c r="Q869" s="63"/>
      <c r="R869" s="63"/>
      <c r="S869" s="63"/>
    </row>
    <row r="870" spans="17:19">
      <c r="Q870" s="63"/>
      <c r="R870" s="63"/>
      <c r="S870" s="63"/>
    </row>
    <row r="871" spans="17:19">
      <c r="Q871" s="63"/>
      <c r="R871" s="63"/>
      <c r="S871" s="63"/>
    </row>
    <row r="872" spans="17:19">
      <c r="Q872" s="63"/>
      <c r="R872" s="63"/>
      <c r="S872" s="63"/>
    </row>
    <row r="873" spans="17:19">
      <c r="Q873" s="63"/>
      <c r="R873" s="63"/>
      <c r="S873" s="63"/>
    </row>
    <row r="874" spans="17:19">
      <c r="Q874" s="63"/>
      <c r="R874" s="63"/>
      <c r="S874" s="63"/>
    </row>
    <row r="875" spans="17:19">
      <c r="Q875" s="63"/>
      <c r="R875" s="63"/>
      <c r="S875" s="63"/>
    </row>
    <row r="876" spans="17:19">
      <c r="Q876" s="63"/>
      <c r="R876" s="63"/>
      <c r="S876" s="63"/>
    </row>
    <row r="877" spans="17:19">
      <c r="Q877" s="63"/>
      <c r="R877" s="63"/>
      <c r="S877" s="63"/>
    </row>
    <row r="878" spans="17:19">
      <c r="Q878" s="63"/>
      <c r="R878" s="63"/>
      <c r="S878" s="63"/>
    </row>
    <row r="879" spans="17:19">
      <c r="Q879" s="63"/>
      <c r="R879" s="63"/>
      <c r="S879" s="63"/>
    </row>
    <row r="880" spans="17:19">
      <c r="Q880" s="63"/>
      <c r="R880" s="63"/>
      <c r="S880" s="63"/>
    </row>
    <row r="881" spans="17:19">
      <c r="Q881" s="63"/>
      <c r="R881" s="63"/>
      <c r="S881" s="63"/>
    </row>
    <row r="882" spans="17:19">
      <c r="Q882" s="63"/>
      <c r="R882" s="63"/>
      <c r="S882" s="63"/>
    </row>
    <row r="883" spans="17:19">
      <c r="Q883" s="63"/>
      <c r="R883" s="63"/>
      <c r="S883" s="63"/>
    </row>
    <row r="884" spans="17:19">
      <c r="Q884" s="63"/>
      <c r="R884" s="63"/>
      <c r="S884" s="63"/>
    </row>
    <row r="885" spans="17:19">
      <c r="Q885" s="63"/>
      <c r="R885" s="63"/>
      <c r="S885" s="63"/>
    </row>
    <row r="886" spans="17:19">
      <c r="Q886" s="63"/>
      <c r="R886" s="63"/>
      <c r="S886" s="63"/>
    </row>
    <row r="887" spans="17:19">
      <c r="Q887" s="63"/>
      <c r="R887" s="63"/>
      <c r="S887" s="63"/>
    </row>
    <row r="888" spans="17:19">
      <c r="Q888" s="63"/>
      <c r="R888" s="63"/>
      <c r="S888" s="63"/>
    </row>
    <row r="889" spans="17:19">
      <c r="Q889" s="63"/>
      <c r="R889" s="63"/>
      <c r="S889" s="63"/>
    </row>
    <row r="890" spans="17:19">
      <c r="Q890" s="63"/>
      <c r="R890" s="63"/>
      <c r="S890" s="63"/>
    </row>
    <row r="891" spans="17:19">
      <c r="Q891" s="63"/>
      <c r="R891" s="63"/>
      <c r="S891" s="63"/>
    </row>
    <row r="892" spans="17:19">
      <c r="Q892" s="63"/>
      <c r="R892" s="63"/>
      <c r="S892" s="63"/>
    </row>
    <row r="893" spans="17:19">
      <c r="Q893" s="63"/>
      <c r="R893" s="63"/>
      <c r="S893" s="63"/>
    </row>
    <row r="894" spans="17:19">
      <c r="Q894" s="63"/>
      <c r="R894" s="63"/>
      <c r="S894" s="63"/>
    </row>
    <row r="895" spans="17:19">
      <c r="Q895" s="63"/>
      <c r="R895" s="63"/>
      <c r="S895" s="63"/>
    </row>
    <row r="896" spans="17:19">
      <c r="Q896" s="63"/>
      <c r="R896" s="63"/>
      <c r="S896" s="63"/>
    </row>
    <row r="897" spans="17:19">
      <c r="Q897" s="63"/>
      <c r="R897" s="63"/>
      <c r="S897" s="63"/>
    </row>
    <row r="898" spans="17:19">
      <c r="Q898" s="63"/>
      <c r="R898" s="63"/>
      <c r="S898" s="63"/>
    </row>
    <row r="899" spans="17:19">
      <c r="Q899" s="63"/>
      <c r="R899" s="63"/>
      <c r="S899" s="63"/>
    </row>
    <row r="900" spans="17:19">
      <c r="Q900" s="63"/>
      <c r="R900" s="63"/>
      <c r="S900" s="63"/>
    </row>
    <row r="901" spans="17:19">
      <c r="Q901" s="63"/>
      <c r="R901" s="63"/>
      <c r="S901" s="63"/>
    </row>
    <row r="902" spans="17:19">
      <c r="Q902" s="63"/>
      <c r="R902" s="63"/>
      <c r="S902" s="63"/>
    </row>
    <row r="903" spans="17:19">
      <c r="Q903" s="63"/>
      <c r="R903" s="63"/>
      <c r="S903" s="63"/>
    </row>
    <row r="904" spans="17:19">
      <c r="Q904" s="63"/>
      <c r="R904" s="63"/>
      <c r="S904" s="63"/>
    </row>
    <row r="905" spans="17:19">
      <c r="Q905" s="63"/>
      <c r="R905" s="63"/>
      <c r="S905" s="63"/>
    </row>
    <row r="906" spans="17:19">
      <c r="Q906" s="63"/>
      <c r="R906" s="63"/>
      <c r="S906" s="63"/>
    </row>
    <row r="907" spans="17:19">
      <c r="Q907" s="63"/>
      <c r="R907" s="63"/>
      <c r="S907" s="63"/>
    </row>
    <row r="908" spans="17:19">
      <c r="Q908" s="63"/>
      <c r="R908" s="63"/>
      <c r="S908" s="63"/>
    </row>
    <row r="909" spans="17:19">
      <c r="Q909" s="63"/>
      <c r="R909" s="63"/>
      <c r="S909" s="63"/>
    </row>
    <row r="910" spans="17:19">
      <c r="Q910" s="63"/>
      <c r="R910" s="63"/>
      <c r="S910" s="63"/>
    </row>
    <row r="911" spans="17:19">
      <c r="Q911" s="63"/>
      <c r="R911" s="63"/>
      <c r="S911" s="63"/>
    </row>
    <row r="912" spans="17:19">
      <c r="Q912" s="63"/>
      <c r="R912" s="63"/>
      <c r="S912" s="63"/>
    </row>
    <row r="913" spans="17:19">
      <c r="Q913" s="63"/>
      <c r="R913" s="63"/>
      <c r="S913" s="63"/>
    </row>
    <row r="914" spans="17:19">
      <c r="Q914" s="63"/>
      <c r="R914" s="63"/>
      <c r="S914" s="63"/>
    </row>
    <row r="915" spans="17:19">
      <c r="Q915" s="63"/>
      <c r="R915" s="63"/>
      <c r="S915" s="63"/>
    </row>
    <row r="916" spans="17:19">
      <c r="Q916" s="63"/>
      <c r="R916" s="63"/>
      <c r="S916" s="63"/>
    </row>
    <row r="917" spans="17:19">
      <c r="Q917" s="63"/>
      <c r="R917" s="63"/>
      <c r="S917" s="63"/>
    </row>
    <row r="918" spans="17:19">
      <c r="Q918" s="63"/>
      <c r="R918" s="63"/>
      <c r="S918" s="63"/>
    </row>
    <row r="919" spans="17:19">
      <c r="Q919" s="63"/>
      <c r="R919" s="63"/>
      <c r="S919" s="63"/>
    </row>
    <row r="920" spans="17:19">
      <c r="Q920" s="63"/>
      <c r="R920" s="63"/>
      <c r="S920" s="63"/>
    </row>
    <row r="921" spans="17:19">
      <c r="Q921" s="63"/>
      <c r="R921" s="63"/>
      <c r="S921" s="63"/>
    </row>
    <row r="922" spans="17:19">
      <c r="Q922" s="63"/>
      <c r="R922" s="63"/>
      <c r="S922" s="63"/>
    </row>
    <row r="923" spans="17:19">
      <c r="Q923" s="63"/>
      <c r="R923" s="63"/>
      <c r="S923" s="63"/>
    </row>
    <row r="924" spans="17:19">
      <c r="Q924" s="63"/>
      <c r="R924" s="63"/>
      <c r="S924" s="63"/>
    </row>
    <row r="925" spans="17:19">
      <c r="Q925" s="63"/>
      <c r="R925" s="63"/>
      <c r="S925" s="63"/>
    </row>
    <row r="926" spans="17:19">
      <c r="Q926" s="63"/>
      <c r="R926" s="63"/>
      <c r="S926" s="63"/>
    </row>
    <row r="927" spans="17:19">
      <c r="Q927" s="63"/>
      <c r="R927" s="63"/>
      <c r="S927" s="63"/>
    </row>
    <row r="928" spans="17:19">
      <c r="Q928" s="63"/>
      <c r="R928" s="63"/>
      <c r="S928" s="63"/>
    </row>
    <row r="929" spans="17:19">
      <c r="Q929" s="63"/>
      <c r="R929" s="63"/>
      <c r="S929" s="63"/>
    </row>
    <row r="930" spans="17:19">
      <c r="Q930" s="63"/>
      <c r="R930" s="63"/>
      <c r="S930" s="63"/>
    </row>
    <row r="931" spans="17:19">
      <c r="Q931" s="63"/>
      <c r="R931" s="63"/>
      <c r="S931" s="63"/>
    </row>
    <row r="932" spans="17:19">
      <c r="Q932" s="63"/>
      <c r="R932" s="63"/>
      <c r="S932" s="63"/>
    </row>
    <row r="933" spans="17:19">
      <c r="Q933" s="63"/>
      <c r="R933" s="63"/>
      <c r="S933" s="63"/>
    </row>
    <row r="934" spans="17:19">
      <c r="Q934" s="63"/>
      <c r="R934" s="63"/>
      <c r="S934" s="63"/>
    </row>
    <row r="935" spans="17:19">
      <c r="Q935" s="63"/>
      <c r="R935" s="63"/>
      <c r="S935" s="63"/>
    </row>
    <row r="936" spans="17:19">
      <c r="Q936" s="63"/>
      <c r="R936" s="63"/>
      <c r="S936" s="63"/>
    </row>
    <row r="937" spans="17:19">
      <c r="Q937" s="63"/>
      <c r="R937" s="63"/>
      <c r="S937" s="63"/>
    </row>
    <row r="938" spans="17:19">
      <c r="Q938" s="63"/>
      <c r="R938" s="63"/>
      <c r="S938" s="63"/>
    </row>
    <row r="939" spans="17:19">
      <c r="Q939" s="63"/>
      <c r="R939" s="63"/>
      <c r="S939" s="63"/>
    </row>
    <row r="940" spans="17:19">
      <c r="Q940" s="63"/>
      <c r="R940" s="63"/>
      <c r="S940" s="63"/>
    </row>
    <row r="941" spans="17:19">
      <c r="Q941" s="63"/>
      <c r="R941" s="63"/>
      <c r="S941" s="63"/>
    </row>
    <row r="942" spans="17:19">
      <c r="Q942" s="63"/>
      <c r="R942" s="63"/>
      <c r="S942" s="63"/>
    </row>
    <row r="943" spans="17:19">
      <c r="Q943" s="63"/>
      <c r="R943" s="63"/>
      <c r="S943" s="63"/>
    </row>
    <row r="944" spans="17:19">
      <c r="Q944" s="63"/>
      <c r="R944" s="63"/>
      <c r="S944" s="63"/>
    </row>
    <row r="945" spans="17:19">
      <c r="Q945" s="63"/>
      <c r="R945" s="63"/>
      <c r="S945" s="63"/>
    </row>
    <row r="946" spans="17:19">
      <c r="Q946" s="63"/>
      <c r="R946" s="63"/>
      <c r="S946" s="63"/>
    </row>
    <row r="947" spans="17:19">
      <c r="Q947" s="63"/>
      <c r="R947" s="63"/>
      <c r="S947" s="63"/>
    </row>
    <row r="948" spans="17:19">
      <c r="Q948" s="63"/>
      <c r="R948" s="63"/>
      <c r="S948" s="63"/>
    </row>
    <row r="949" spans="17:19">
      <c r="Q949" s="63"/>
      <c r="R949" s="63"/>
      <c r="S949" s="63"/>
    </row>
    <row r="950" spans="17:19">
      <c r="Q950" s="63"/>
      <c r="R950" s="63"/>
      <c r="S950" s="63"/>
    </row>
    <row r="951" spans="17:19">
      <c r="Q951" s="63"/>
      <c r="R951" s="63"/>
      <c r="S951" s="63"/>
    </row>
    <row r="952" spans="17:19">
      <c r="Q952" s="63"/>
      <c r="R952" s="63"/>
      <c r="S952" s="63"/>
    </row>
    <row r="953" spans="17:19">
      <c r="Q953" s="63"/>
      <c r="R953" s="63"/>
      <c r="S953" s="63"/>
    </row>
    <row r="954" spans="17:19">
      <c r="Q954" s="63"/>
      <c r="R954" s="63"/>
      <c r="S954" s="63"/>
    </row>
    <row r="955" spans="17:19">
      <c r="Q955" s="63"/>
      <c r="R955" s="63"/>
      <c r="S955" s="63"/>
    </row>
    <row r="956" spans="17:19">
      <c r="Q956" s="63"/>
      <c r="R956" s="63"/>
      <c r="S956" s="63"/>
    </row>
    <row r="957" spans="17:19">
      <c r="Q957" s="63"/>
      <c r="R957" s="63"/>
      <c r="S957" s="63"/>
    </row>
    <row r="958" spans="17:19">
      <c r="Q958" s="63"/>
      <c r="R958" s="63"/>
      <c r="S958" s="63"/>
    </row>
    <row r="959" spans="17:19">
      <c r="Q959" s="63"/>
      <c r="R959" s="63"/>
      <c r="S959" s="63"/>
    </row>
    <row r="960" spans="17:19">
      <c r="Q960" s="63"/>
      <c r="R960" s="63"/>
      <c r="S960" s="63"/>
    </row>
    <row r="961" spans="17:19">
      <c r="Q961" s="63"/>
      <c r="R961" s="63"/>
      <c r="S961" s="63"/>
    </row>
    <row r="962" spans="17:19">
      <c r="Q962" s="63"/>
      <c r="R962" s="63"/>
      <c r="S962" s="63"/>
    </row>
    <row r="963" spans="17:19">
      <c r="Q963" s="63"/>
      <c r="R963" s="63"/>
      <c r="S963" s="63"/>
    </row>
    <row r="964" spans="17:19">
      <c r="Q964" s="63"/>
      <c r="R964" s="63"/>
      <c r="S964" s="63"/>
    </row>
    <row r="965" spans="17:19">
      <c r="Q965" s="63"/>
      <c r="R965" s="63"/>
      <c r="S965" s="63"/>
    </row>
    <row r="966" spans="17:19">
      <c r="Q966" s="63"/>
      <c r="R966" s="63"/>
      <c r="S966" s="63"/>
    </row>
    <row r="967" spans="17:19">
      <c r="Q967" s="63"/>
      <c r="R967" s="63"/>
      <c r="S967" s="63"/>
    </row>
    <row r="968" spans="17:19">
      <c r="Q968" s="63"/>
      <c r="R968" s="63"/>
      <c r="S968" s="63"/>
    </row>
    <row r="969" spans="17:19">
      <c r="Q969" s="63"/>
      <c r="R969" s="63"/>
      <c r="S969" s="63"/>
    </row>
    <row r="970" spans="17:19">
      <c r="Q970" s="63"/>
      <c r="R970" s="63"/>
      <c r="S970" s="63"/>
    </row>
    <row r="971" spans="17:19">
      <c r="Q971" s="63"/>
      <c r="R971" s="63"/>
      <c r="S971" s="63"/>
    </row>
    <row r="972" spans="17:19">
      <c r="Q972" s="63"/>
      <c r="R972" s="63"/>
      <c r="S972" s="63"/>
    </row>
    <row r="973" spans="17:19">
      <c r="Q973" s="63"/>
      <c r="R973" s="63"/>
      <c r="S973" s="63"/>
    </row>
    <row r="974" spans="17:19">
      <c r="Q974" s="63"/>
      <c r="R974" s="63"/>
      <c r="S974" s="63"/>
    </row>
    <row r="975" spans="17:19">
      <c r="Q975" s="63"/>
      <c r="R975" s="63"/>
      <c r="S975" s="63"/>
    </row>
    <row r="976" spans="17:19">
      <c r="Q976" s="63"/>
      <c r="R976" s="63"/>
      <c r="S976" s="63"/>
    </row>
    <row r="977" spans="17:19">
      <c r="Q977" s="63"/>
      <c r="R977" s="63"/>
      <c r="S977" s="63"/>
    </row>
    <row r="978" spans="17:19">
      <c r="Q978" s="63"/>
      <c r="R978" s="63"/>
      <c r="S978" s="63"/>
    </row>
    <row r="979" spans="17:19">
      <c r="Q979" s="63"/>
      <c r="R979" s="63"/>
      <c r="S979" s="63"/>
    </row>
    <row r="980" spans="17:19">
      <c r="Q980" s="63"/>
      <c r="R980" s="63"/>
      <c r="S980" s="63"/>
    </row>
    <row r="981" spans="17:19">
      <c r="Q981" s="63"/>
      <c r="R981" s="63"/>
      <c r="S981" s="63"/>
    </row>
    <row r="982" spans="17:19">
      <c r="Q982" s="63"/>
      <c r="R982" s="63"/>
      <c r="S982" s="63"/>
    </row>
    <row r="983" spans="17:19">
      <c r="Q983" s="63"/>
      <c r="R983" s="63"/>
      <c r="S983" s="63"/>
    </row>
    <row r="984" spans="17:19">
      <c r="Q984" s="63"/>
      <c r="R984" s="63"/>
      <c r="S984" s="63"/>
    </row>
    <row r="985" spans="17:19">
      <c r="Q985" s="63"/>
      <c r="R985" s="63"/>
      <c r="S985" s="63"/>
    </row>
    <row r="986" spans="17:19">
      <c r="Q986" s="63"/>
      <c r="R986" s="63"/>
      <c r="S986" s="63"/>
    </row>
    <row r="987" spans="17:19">
      <c r="Q987" s="63"/>
      <c r="R987" s="63"/>
      <c r="S987" s="63"/>
    </row>
    <row r="988" spans="17:19">
      <c r="Q988" s="63"/>
      <c r="R988" s="63"/>
      <c r="S988" s="63"/>
    </row>
    <row r="989" spans="17:19">
      <c r="Q989" s="63"/>
      <c r="R989" s="63"/>
      <c r="S989" s="63"/>
    </row>
    <row r="990" spans="17:19">
      <c r="Q990" s="63"/>
      <c r="R990" s="63"/>
      <c r="S990" s="63"/>
    </row>
    <row r="991" spans="17:19">
      <c r="Q991" s="63"/>
      <c r="R991" s="63"/>
      <c r="S991" s="63"/>
    </row>
    <row r="992" spans="17:19">
      <c r="Q992" s="63"/>
      <c r="R992" s="63"/>
      <c r="S992" s="63"/>
    </row>
    <row r="993" spans="17:19">
      <c r="Q993" s="63"/>
      <c r="R993" s="63"/>
      <c r="S993" s="63"/>
    </row>
    <row r="994" spans="17:19">
      <c r="Q994" s="63"/>
      <c r="R994" s="63"/>
      <c r="S994" s="63"/>
    </row>
    <row r="995" spans="17:19">
      <c r="Q995" s="63"/>
      <c r="R995" s="63"/>
      <c r="S995" s="63"/>
    </row>
    <row r="996" spans="17:19">
      <c r="Q996" s="63"/>
      <c r="R996" s="63"/>
      <c r="S996" s="63"/>
    </row>
    <row r="997" spans="17:19">
      <c r="Q997" s="63"/>
      <c r="R997" s="63"/>
      <c r="S997" s="63"/>
    </row>
    <row r="998" spans="17:19">
      <c r="Q998" s="63"/>
      <c r="R998" s="63"/>
      <c r="S998" s="63"/>
    </row>
    <row r="999" spans="17:19">
      <c r="Q999" s="63"/>
      <c r="R999" s="63"/>
      <c r="S999" s="63"/>
    </row>
    <row r="1000" spans="17:19">
      <c r="Q1000" s="63"/>
      <c r="R1000" s="63"/>
      <c r="S1000" s="63"/>
    </row>
    <row r="1001" spans="17:19">
      <c r="Q1001" s="63"/>
      <c r="R1001" s="63"/>
      <c r="S1001" s="63"/>
    </row>
    <row r="1002" spans="17:19">
      <c r="Q1002" s="63"/>
      <c r="R1002" s="63"/>
      <c r="S1002" s="63"/>
    </row>
    <row r="1003" spans="17:19">
      <c r="Q1003" s="63"/>
      <c r="R1003" s="63"/>
      <c r="S1003" s="63"/>
    </row>
    <row r="1004" spans="17:19">
      <c r="Q1004" s="63"/>
      <c r="R1004" s="63"/>
      <c r="S1004" s="63"/>
    </row>
    <row r="1005" spans="17:19">
      <c r="Q1005" s="63"/>
      <c r="R1005" s="63"/>
      <c r="S1005" s="63"/>
    </row>
    <row r="1006" spans="17:19">
      <c r="Q1006" s="63"/>
      <c r="R1006" s="63"/>
      <c r="S1006" s="63"/>
    </row>
    <row r="1007" spans="17:19">
      <c r="Q1007" s="63"/>
      <c r="R1007" s="63"/>
      <c r="S1007" s="63"/>
    </row>
    <row r="1008" spans="17:19">
      <c r="Q1008" s="63"/>
      <c r="R1008" s="63"/>
      <c r="S1008" s="63"/>
    </row>
    <row r="1009" spans="17:19">
      <c r="Q1009" s="63"/>
      <c r="R1009" s="63"/>
      <c r="S1009" s="63"/>
    </row>
    <row r="1010" spans="17:19">
      <c r="Q1010" s="63"/>
      <c r="R1010" s="63"/>
      <c r="S1010" s="63"/>
    </row>
    <row r="1011" spans="17:19">
      <c r="Q1011" s="63"/>
      <c r="R1011" s="63"/>
      <c r="S1011" s="63"/>
    </row>
    <row r="1012" spans="17:19">
      <c r="Q1012" s="63"/>
      <c r="R1012" s="63"/>
      <c r="S1012" s="63"/>
    </row>
    <row r="1013" spans="17:19">
      <c r="Q1013" s="63"/>
      <c r="R1013" s="63"/>
      <c r="S1013" s="63"/>
    </row>
    <row r="1014" spans="17:19">
      <c r="Q1014" s="63"/>
      <c r="R1014" s="63"/>
      <c r="S1014" s="63"/>
    </row>
    <row r="1015" spans="17:19">
      <c r="Q1015" s="63"/>
      <c r="R1015" s="63"/>
      <c r="S1015" s="63"/>
    </row>
    <row r="1016" spans="17:19">
      <c r="Q1016" s="63"/>
      <c r="R1016" s="63"/>
      <c r="S1016" s="63"/>
    </row>
    <row r="1017" spans="17:19">
      <c r="Q1017" s="63"/>
      <c r="R1017" s="63"/>
      <c r="S1017" s="63"/>
    </row>
    <row r="1018" spans="17:19">
      <c r="Q1018" s="63"/>
      <c r="R1018" s="63"/>
      <c r="S1018" s="63"/>
    </row>
    <row r="1019" spans="17:19">
      <c r="Q1019" s="63"/>
      <c r="R1019" s="63"/>
      <c r="S1019" s="63"/>
    </row>
    <row r="1020" spans="17:19">
      <c r="Q1020" s="63"/>
      <c r="R1020" s="63"/>
      <c r="S1020" s="63"/>
    </row>
    <row r="1021" spans="17:19">
      <c r="Q1021" s="63"/>
      <c r="R1021" s="63"/>
      <c r="S1021" s="63"/>
    </row>
    <row r="1022" spans="17:19">
      <c r="Q1022" s="63"/>
      <c r="R1022" s="63"/>
      <c r="S1022" s="63"/>
    </row>
    <row r="1023" spans="17:19">
      <c r="Q1023" s="63"/>
      <c r="R1023" s="63"/>
      <c r="S1023" s="63"/>
    </row>
    <row r="1024" spans="17:19">
      <c r="Q1024" s="63"/>
      <c r="R1024" s="63"/>
      <c r="S1024" s="63"/>
    </row>
    <row r="1025" spans="17:19">
      <c r="Q1025" s="63"/>
      <c r="R1025" s="63"/>
      <c r="S1025" s="63"/>
    </row>
    <row r="1026" spans="17:19">
      <c r="Q1026" s="63"/>
      <c r="R1026" s="63"/>
      <c r="S1026" s="63"/>
    </row>
    <row r="1027" spans="17:19">
      <c r="Q1027" s="63"/>
      <c r="R1027" s="63"/>
      <c r="S1027" s="63"/>
    </row>
    <row r="1028" spans="17:19">
      <c r="Q1028" s="63"/>
      <c r="R1028" s="63"/>
      <c r="S1028" s="63"/>
    </row>
    <row r="1029" spans="17:19">
      <c r="Q1029" s="63"/>
      <c r="R1029" s="63"/>
      <c r="S1029" s="63"/>
    </row>
    <row r="1030" spans="17:19">
      <c r="Q1030" s="63"/>
      <c r="R1030" s="63"/>
      <c r="S1030" s="63"/>
    </row>
    <row r="1031" spans="17:19">
      <c r="Q1031" s="63"/>
      <c r="R1031" s="63"/>
      <c r="S1031" s="63"/>
    </row>
    <row r="1032" spans="17:19">
      <c r="Q1032" s="63"/>
      <c r="R1032" s="63"/>
      <c r="S1032" s="63"/>
    </row>
    <row r="1033" spans="17:19">
      <c r="Q1033" s="63"/>
      <c r="R1033" s="63"/>
      <c r="S1033" s="63"/>
    </row>
    <row r="1034" spans="17:19">
      <c r="Q1034" s="63"/>
      <c r="R1034" s="63"/>
      <c r="S1034" s="63"/>
    </row>
    <row r="1035" spans="17:19">
      <c r="Q1035" s="63"/>
      <c r="R1035" s="63"/>
      <c r="S1035" s="63"/>
    </row>
    <row r="1036" spans="17:19">
      <c r="Q1036" s="63"/>
      <c r="R1036" s="63"/>
      <c r="S1036" s="63"/>
    </row>
    <row r="1037" spans="17:19">
      <c r="Q1037" s="63"/>
      <c r="R1037" s="63"/>
      <c r="S1037" s="63"/>
    </row>
    <row r="1038" spans="17:19">
      <c r="Q1038" s="63"/>
      <c r="R1038" s="63"/>
      <c r="S1038" s="63"/>
    </row>
    <row r="1039" spans="17:19">
      <c r="Q1039" s="63"/>
      <c r="R1039" s="63"/>
      <c r="S1039" s="63"/>
    </row>
    <row r="1040" spans="17:19">
      <c r="Q1040" s="63"/>
      <c r="R1040" s="63"/>
      <c r="S1040" s="63"/>
    </row>
    <row r="1041" spans="17:19">
      <c r="Q1041" s="63"/>
      <c r="R1041" s="63"/>
      <c r="S1041" s="63"/>
    </row>
    <row r="1042" spans="17:19">
      <c r="Q1042" s="63"/>
      <c r="R1042" s="63"/>
      <c r="S1042" s="63"/>
    </row>
    <row r="1043" spans="17:19">
      <c r="Q1043" s="63"/>
      <c r="R1043" s="63"/>
      <c r="S1043" s="63"/>
    </row>
    <row r="1044" spans="17:19">
      <c r="Q1044" s="63"/>
      <c r="R1044" s="63"/>
      <c r="S1044" s="63"/>
    </row>
    <row r="1045" spans="17:19">
      <c r="Q1045" s="63"/>
      <c r="R1045" s="63"/>
      <c r="S1045" s="63"/>
    </row>
    <row r="1046" spans="17:19">
      <c r="Q1046" s="63"/>
      <c r="R1046" s="63"/>
      <c r="S1046" s="63"/>
    </row>
    <row r="1047" spans="17:19">
      <c r="Q1047" s="63"/>
      <c r="R1047" s="63"/>
      <c r="S1047" s="63"/>
    </row>
    <row r="1048" spans="17:19">
      <c r="Q1048" s="63"/>
      <c r="R1048" s="63"/>
      <c r="S1048" s="63"/>
    </row>
    <row r="1049" spans="17:19">
      <c r="Q1049" s="63"/>
      <c r="R1049" s="63"/>
      <c r="S1049" s="63"/>
    </row>
    <row r="1050" spans="17:19">
      <c r="Q1050" s="63"/>
      <c r="R1050" s="63"/>
      <c r="S1050" s="63"/>
    </row>
    <row r="1051" spans="17:19">
      <c r="Q1051" s="63"/>
      <c r="R1051" s="63"/>
      <c r="S1051" s="63"/>
    </row>
    <row r="1052" spans="17:19">
      <c r="Q1052" s="63"/>
      <c r="R1052" s="63"/>
      <c r="S1052" s="63"/>
    </row>
    <row r="1053" spans="17:19">
      <c r="Q1053" s="63"/>
      <c r="R1053" s="63"/>
      <c r="S1053" s="63"/>
    </row>
    <row r="1054" spans="17:19">
      <c r="Q1054" s="63"/>
      <c r="R1054" s="63"/>
      <c r="S1054" s="63"/>
    </row>
    <row r="1055" spans="17:19">
      <c r="Q1055" s="63"/>
      <c r="R1055" s="63"/>
      <c r="S1055" s="63"/>
    </row>
    <row r="1056" spans="17:19">
      <c r="Q1056" s="63"/>
      <c r="R1056" s="63"/>
      <c r="S1056" s="63"/>
    </row>
    <row r="1057" spans="17:19">
      <c r="Q1057" s="63"/>
      <c r="R1057" s="63"/>
      <c r="S1057" s="63"/>
    </row>
    <row r="1058" spans="17:19">
      <c r="Q1058" s="63"/>
      <c r="R1058" s="63"/>
      <c r="S1058" s="63"/>
    </row>
    <row r="1059" spans="17:19">
      <c r="Q1059" s="63"/>
      <c r="R1059" s="63"/>
      <c r="S1059" s="63"/>
    </row>
    <row r="1060" spans="17:19">
      <c r="Q1060" s="63"/>
      <c r="R1060" s="63"/>
      <c r="S1060" s="63"/>
    </row>
    <row r="1061" spans="17:19">
      <c r="Q1061" s="63"/>
      <c r="R1061" s="63"/>
      <c r="S1061" s="63"/>
    </row>
    <row r="1062" spans="17:19">
      <c r="Q1062" s="63"/>
      <c r="R1062" s="63"/>
      <c r="S1062" s="63"/>
    </row>
    <row r="1063" spans="17:19">
      <c r="Q1063" s="63"/>
      <c r="R1063" s="63"/>
      <c r="S1063" s="63"/>
    </row>
    <row r="1064" spans="17:19">
      <c r="Q1064" s="63"/>
      <c r="R1064" s="63"/>
      <c r="S1064" s="63"/>
    </row>
    <row r="1065" spans="17:19">
      <c r="Q1065" s="63"/>
      <c r="R1065" s="63"/>
      <c r="S1065" s="63"/>
    </row>
    <row r="1066" spans="17:19">
      <c r="Q1066" s="63"/>
      <c r="R1066" s="63"/>
      <c r="S1066" s="63"/>
    </row>
    <row r="1067" spans="17:19">
      <c r="Q1067" s="63"/>
      <c r="R1067" s="63"/>
      <c r="S1067" s="63"/>
    </row>
    <row r="1068" spans="17:19">
      <c r="Q1068" s="63"/>
      <c r="R1068" s="63"/>
      <c r="S1068" s="63"/>
    </row>
    <row r="1069" spans="17:19">
      <c r="Q1069" s="63"/>
      <c r="R1069" s="63"/>
      <c r="S1069" s="63"/>
    </row>
    <row r="1070" spans="17:19">
      <c r="Q1070" s="63"/>
      <c r="R1070" s="63"/>
      <c r="S1070" s="63"/>
    </row>
    <row r="1071" spans="17:19">
      <c r="Q1071" s="63"/>
      <c r="R1071" s="63"/>
      <c r="S1071" s="63"/>
    </row>
    <row r="1072" spans="17:19">
      <c r="Q1072" s="63"/>
      <c r="R1072" s="63"/>
      <c r="S1072" s="63"/>
    </row>
    <row r="1073" spans="17:19">
      <c r="Q1073" s="63"/>
      <c r="R1073" s="63"/>
      <c r="S1073" s="63"/>
    </row>
    <row r="1074" spans="17:19">
      <c r="Q1074" s="63"/>
      <c r="R1074" s="63"/>
      <c r="S1074" s="63"/>
    </row>
    <row r="1075" spans="17:19">
      <c r="Q1075" s="63"/>
      <c r="R1075" s="63"/>
      <c r="S1075" s="63"/>
    </row>
    <row r="1076" spans="17:19">
      <c r="Q1076" s="63"/>
      <c r="R1076" s="63"/>
      <c r="S1076" s="63"/>
    </row>
    <row r="1077" spans="17:19">
      <c r="Q1077" s="63"/>
      <c r="R1077" s="63"/>
      <c r="S1077" s="63"/>
    </row>
    <row r="1078" spans="17:19">
      <c r="Q1078" s="63"/>
      <c r="R1078" s="63"/>
      <c r="S1078" s="63"/>
    </row>
    <row r="1079" spans="17:19">
      <c r="Q1079" s="63"/>
      <c r="R1079" s="63"/>
      <c r="S1079" s="63"/>
    </row>
    <row r="1080" spans="17:19">
      <c r="Q1080" s="63"/>
      <c r="R1080" s="63"/>
      <c r="S1080" s="63"/>
    </row>
    <row r="1081" spans="17:19">
      <c r="Q1081" s="63"/>
      <c r="R1081" s="63"/>
      <c r="S1081" s="63"/>
    </row>
    <row r="1082" spans="17:19">
      <c r="Q1082" s="63"/>
      <c r="R1082" s="63"/>
      <c r="S1082" s="63"/>
    </row>
    <row r="1083" spans="17:19">
      <c r="Q1083" s="63"/>
      <c r="R1083" s="63"/>
      <c r="S1083" s="63"/>
    </row>
    <row r="1084" spans="17:19">
      <c r="Q1084" s="63"/>
      <c r="R1084" s="63"/>
      <c r="S1084" s="63"/>
    </row>
    <row r="1085" spans="17:19">
      <c r="Q1085" s="63"/>
      <c r="R1085" s="63"/>
      <c r="S1085" s="63"/>
    </row>
    <row r="1086" spans="17:19">
      <c r="Q1086" s="63"/>
      <c r="R1086" s="63"/>
      <c r="S1086" s="63"/>
    </row>
    <row r="1087" spans="17:19">
      <c r="Q1087" s="63"/>
      <c r="R1087" s="63"/>
      <c r="S1087" s="63"/>
    </row>
    <row r="1088" spans="17:19">
      <c r="Q1088" s="63"/>
      <c r="R1088" s="63"/>
      <c r="S1088" s="63"/>
    </row>
    <row r="1089" spans="17:19">
      <c r="Q1089" s="63"/>
      <c r="R1089" s="63"/>
      <c r="S1089" s="63"/>
    </row>
    <row r="1090" spans="17:19">
      <c r="Q1090" s="63"/>
      <c r="R1090" s="63"/>
      <c r="S1090" s="63"/>
    </row>
    <row r="1091" spans="17:19">
      <c r="Q1091" s="63"/>
      <c r="R1091" s="63"/>
      <c r="S1091" s="63"/>
    </row>
    <row r="1092" spans="17:19">
      <c r="Q1092" s="63"/>
      <c r="R1092" s="63"/>
      <c r="S1092" s="63"/>
    </row>
    <row r="1093" spans="17:19">
      <c r="Q1093" s="63"/>
      <c r="R1093" s="63"/>
      <c r="S1093" s="63"/>
    </row>
    <row r="1094" spans="17:19">
      <c r="Q1094" s="63"/>
      <c r="R1094" s="63"/>
      <c r="S1094" s="63"/>
    </row>
    <row r="1095" spans="17:19">
      <c r="Q1095" s="63"/>
      <c r="R1095" s="63"/>
      <c r="S1095" s="63"/>
    </row>
    <row r="1096" spans="17:19">
      <c r="Q1096" s="63"/>
      <c r="R1096" s="63"/>
      <c r="S1096" s="63"/>
    </row>
    <row r="1097" spans="17:19">
      <c r="Q1097" s="63"/>
      <c r="R1097" s="63"/>
      <c r="S1097" s="63"/>
    </row>
  </sheetData>
  <mergeCells count="13">
    <mergeCell ref="I4:J4"/>
    <mergeCell ref="A4:A5"/>
    <mergeCell ref="B4:B5"/>
    <mergeCell ref="C4:D4"/>
    <mergeCell ref="E4:F4"/>
    <mergeCell ref="G4:H4"/>
    <mergeCell ref="S4:S5"/>
    <mergeCell ref="K4:L4"/>
    <mergeCell ref="M4:M5"/>
    <mergeCell ref="N4:N5"/>
    <mergeCell ref="O4:O5"/>
    <mergeCell ref="Q4:Q5"/>
    <mergeCell ref="R4:R5"/>
  </mergeCells>
  <phoneticPr fontId="1" type="noConversion"/>
  <pageMargins left="0.6692913385826772" right="0.27559055118110237" top="0.9055118110236221" bottom="0.47244094488188981" header="0.51181102362204722" footer="0"/>
  <pageSetup paperSize="8" scale="70" orientation="landscape" r:id="rId1"/>
  <headerFooter alignWithMargins="0">
    <oddHeader>&amp;C&amp;24&amp;E호실별 공공요금 사용 현황</oddHeader>
    <oddFooter>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4"/>
  <sheetViews>
    <sheetView showGridLines="0" workbookViewId="0">
      <pane xSplit="3" ySplit="1" topLeftCell="D11" activePane="bottomRight" state="frozen"/>
      <selection pane="topRight" activeCell="D1" sqref="D1"/>
      <selection pane="bottomLeft" activeCell="A2" sqref="A2"/>
      <selection pane="bottomRight" activeCell="C54" sqref="C54"/>
    </sheetView>
  </sheetViews>
  <sheetFormatPr defaultRowHeight="19.5"/>
  <cols>
    <col min="1" max="1" width="11.21875" style="2" customWidth="1"/>
    <col min="2" max="2" width="12.88671875" style="2" customWidth="1"/>
    <col min="3" max="3" width="9" style="2" bestFit="1" customWidth="1"/>
    <col min="4" max="4" width="12.6640625" style="4" bestFit="1" customWidth="1"/>
    <col min="5" max="5" width="11.5546875" style="4" bestFit="1" customWidth="1"/>
    <col min="6" max="7" width="12.6640625" style="3" bestFit="1" customWidth="1"/>
    <col min="8" max="8" width="10.33203125" style="5" customWidth="1"/>
    <col min="9" max="9" width="16" style="3" bestFit="1" customWidth="1"/>
    <col min="10" max="10" width="12" style="3" hidden="1" customWidth="1"/>
    <col min="11" max="11" width="11.6640625" style="3" hidden="1" customWidth="1"/>
    <col min="12" max="12" width="32.88671875" style="3" customWidth="1"/>
    <col min="13" max="16384" width="8.88671875" style="2"/>
  </cols>
  <sheetData>
    <row r="1" spans="1:12" s="1" customFormat="1" ht="39">
      <c r="A1" s="41" t="s">
        <v>791</v>
      </c>
      <c r="B1" s="42" t="s">
        <v>792</v>
      </c>
      <c r="C1" s="42" t="s">
        <v>793</v>
      </c>
      <c r="D1" s="42" t="s">
        <v>794</v>
      </c>
      <c r="E1" s="42" t="s">
        <v>795</v>
      </c>
      <c r="F1" s="43" t="s">
        <v>796</v>
      </c>
      <c r="G1" s="43" t="s">
        <v>797</v>
      </c>
      <c r="H1" s="44" t="s">
        <v>798</v>
      </c>
      <c r="I1" s="43" t="s">
        <v>799</v>
      </c>
      <c r="J1" s="45" t="s">
        <v>800</v>
      </c>
      <c r="K1" s="43" t="s">
        <v>801</v>
      </c>
      <c r="L1" s="46" t="s">
        <v>802</v>
      </c>
    </row>
    <row r="2" spans="1:12">
      <c r="A2" s="128" t="s">
        <v>803</v>
      </c>
      <c r="B2" s="104" t="s">
        <v>804</v>
      </c>
      <c r="C2" s="91" t="s">
        <v>872</v>
      </c>
      <c r="D2" s="132">
        <v>16180</v>
      </c>
      <c r="E2" s="131">
        <f>D2/2</f>
        <v>8090</v>
      </c>
      <c r="F2" s="92"/>
      <c r="G2" s="92"/>
      <c r="H2" s="93">
        <f>(30-G2)/30</f>
        <v>1</v>
      </c>
      <c r="I2" s="94">
        <f>D2-I3</f>
        <v>13750</v>
      </c>
      <c r="J2" s="92"/>
      <c r="K2" s="112"/>
      <c r="L2" s="112"/>
    </row>
    <row r="3" spans="1:12">
      <c r="A3" s="128"/>
      <c r="B3" s="106" t="s">
        <v>805</v>
      </c>
      <c r="C3" s="91" t="s">
        <v>873</v>
      </c>
      <c r="D3" s="132"/>
      <c r="E3" s="131"/>
      <c r="F3" s="92">
        <v>9</v>
      </c>
      <c r="G3" s="92"/>
      <c r="H3" s="93">
        <f>F3/30</f>
        <v>0.3</v>
      </c>
      <c r="I3" s="94">
        <f>ROUND(E2*H3,-1)</f>
        <v>2430</v>
      </c>
      <c r="J3" s="92"/>
      <c r="K3" s="112">
        <v>200000</v>
      </c>
      <c r="L3" s="105"/>
    </row>
    <row r="4" spans="1:12">
      <c r="A4" s="128" t="s">
        <v>806</v>
      </c>
      <c r="B4" s="106" t="s">
        <v>807</v>
      </c>
      <c r="C4" s="91" t="s">
        <v>874</v>
      </c>
      <c r="D4" s="132">
        <v>11950</v>
      </c>
      <c r="E4" s="131">
        <f>D4</f>
        <v>11950</v>
      </c>
      <c r="F4" s="92"/>
      <c r="G4" s="92">
        <v>21</v>
      </c>
      <c r="H4" s="93">
        <f>(30-G4)/30</f>
        <v>0.3</v>
      </c>
      <c r="I4" s="94">
        <f>ROUND(D4/2,-1)</f>
        <v>5980</v>
      </c>
      <c r="J4" s="92"/>
      <c r="K4" s="112"/>
      <c r="L4" s="112"/>
    </row>
    <row r="5" spans="1:12">
      <c r="A5" s="128"/>
      <c r="B5" s="90" t="s">
        <v>808</v>
      </c>
      <c r="C5" s="91" t="s">
        <v>866</v>
      </c>
      <c r="D5" s="132"/>
      <c r="E5" s="131"/>
      <c r="F5" s="92">
        <v>9</v>
      </c>
      <c r="G5" s="92"/>
      <c r="H5" s="93">
        <f>F5/30</f>
        <v>0.3</v>
      </c>
      <c r="I5" s="94">
        <f>ROUND(D4/2,-1)</f>
        <v>5980</v>
      </c>
      <c r="J5" s="92"/>
      <c r="K5" s="112">
        <v>200000</v>
      </c>
      <c r="L5" s="105"/>
    </row>
    <row r="6" spans="1:12">
      <c r="A6" s="128" t="s">
        <v>809</v>
      </c>
      <c r="B6" s="104" t="s">
        <v>810</v>
      </c>
      <c r="C6" s="91" t="s">
        <v>875</v>
      </c>
      <c r="D6" s="129">
        <v>32360</v>
      </c>
      <c r="E6" s="131">
        <f>D6/2</f>
        <v>16180</v>
      </c>
      <c r="F6" s="92"/>
      <c r="G6" s="92"/>
      <c r="H6" s="93">
        <f>(30-G6)/30</f>
        <v>1</v>
      </c>
      <c r="I6" s="94">
        <f>ROUND(D6-I7-I8,-1)</f>
        <v>16180</v>
      </c>
      <c r="J6" s="92"/>
      <c r="K6" s="112">
        <v>200000</v>
      </c>
      <c r="L6" s="112"/>
    </row>
    <row r="7" spans="1:12">
      <c r="A7" s="128"/>
      <c r="B7" s="106" t="s">
        <v>811</v>
      </c>
      <c r="C7" s="91" t="s">
        <v>876</v>
      </c>
      <c r="D7" s="129"/>
      <c r="E7" s="131"/>
      <c r="F7" s="92"/>
      <c r="G7" s="92">
        <v>6</v>
      </c>
      <c r="H7" s="93">
        <f>(30-G7)/30</f>
        <v>0.8</v>
      </c>
      <c r="I7" s="94">
        <f>ROUND(E6*H7,-1)</f>
        <v>12940</v>
      </c>
      <c r="J7" s="92"/>
      <c r="K7" s="112"/>
      <c r="L7" s="112"/>
    </row>
    <row r="8" spans="1:12">
      <c r="A8" s="128"/>
      <c r="B8" s="106" t="s">
        <v>811</v>
      </c>
      <c r="C8" s="91" t="s">
        <v>877</v>
      </c>
      <c r="D8" s="130"/>
      <c r="E8" s="131"/>
      <c r="F8" s="92">
        <v>6</v>
      </c>
      <c r="G8" s="92"/>
      <c r="H8" s="93">
        <f>F8/30</f>
        <v>0.2</v>
      </c>
      <c r="I8" s="94">
        <f>ROUND(E6*H8,-1)</f>
        <v>3240</v>
      </c>
      <c r="J8" s="92"/>
      <c r="K8" s="112">
        <v>200000</v>
      </c>
      <c r="L8" s="105"/>
    </row>
    <row r="9" spans="1:12">
      <c r="A9" s="128" t="s">
        <v>812</v>
      </c>
      <c r="B9" s="104" t="s">
        <v>810</v>
      </c>
      <c r="C9" s="91" t="s">
        <v>878</v>
      </c>
      <c r="D9" s="129">
        <v>43730</v>
      </c>
      <c r="E9" s="131">
        <f>D9/2</f>
        <v>21865</v>
      </c>
      <c r="F9" s="92"/>
      <c r="G9" s="92"/>
      <c r="H9" s="93">
        <f>(30-G9)/30</f>
        <v>1</v>
      </c>
      <c r="I9" s="94">
        <f>ROUND(D9-I10-I11,-1)</f>
        <v>21860</v>
      </c>
      <c r="J9" s="92"/>
      <c r="K9" s="112">
        <v>200000</v>
      </c>
      <c r="L9" s="112"/>
    </row>
    <row r="10" spans="1:12">
      <c r="A10" s="128"/>
      <c r="B10" s="106" t="s">
        <v>807</v>
      </c>
      <c r="C10" s="91" t="s">
        <v>879</v>
      </c>
      <c r="D10" s="129"/>
      <c r="E10" s="131"/>
      <c r="F10" s="92"/>
      <c r="G10" s="92">
        <v>3</v>
      </c>
      <c r="H10" s="93">
        <f>(30-G10)/30</f>
        <v>0.9</v>
      </c>
      <c r="I10" s="94">
        <f>ROUND(E9*H10,-1)</f>
        <v>19680</v>
      </c>
      <c r="J10" s="92"/>
      <c r="K10" s="112"/>
      <c r="L10" s="112"/>
    </row>
    <row r="11" spans="1:12">
      <c r="A11" s="128"/>
      <c r="B11" s="90" t="s">
        <v>808</v>
      </c>
      <c r="C11" s="91" t="s">
        <v>867</v>
      </c>
      <c r="D11" s="130"/>
      <c r="E11" s="131"/>
      <c r="F11" s="92">
        <v>3</v>
      </c>
      <c r="G11" s="92"/>
      <c r="H11" s="93">
        <f>F11/30</f>
        <v>0.1</v>
      </c>
      <c r="I11" s="94">
        <f>ROUND(E9*H11,-1)</f>
        <v>2190</v>
      </c>
      <c r="J11" s="92"/>
      <c r="K11" s="112">
        <v>200000</v>
      </c>
      <c r="L11" s="105"/>
    </row>
    <row r="12" spans="1:12">
      <c r="A12" s="128" t="s">
        <v>813</v>
      </c>
      <c r="B12" s="104" t="s">
        <v>810</v>
      </c>
      <c r="C12" s="91" t="s">
        <v>880</v>
      </c>
      <c r="D12" s="129">
        <v>45010</v>
      </c>
      <c r="E12" s="131">
        <f>D12/2</f>
        <v>22505</v>
      </c>
      <c r="F12" s="92"/>
      <c r="G12" s="92"/>
      <c r="H12" s="93">
        <f>(30-G12)/30</f>
        <v>1</v>
      </c>
      <c r="I12" s="94">
        <f>D12-I13</f>
        <v>41260</v>
      </c>
      <c r="J12" s="92"/>
      <c r="K12" s="112">
        <v>200000</v>
      </c>
      <c r="L12" s="112"/>
    </row>
    <row r="13" spans="1:12">
      <c r="A13" s="128"/>
      <c r="B13" s="106" t="s">
        <v>811</v>
      </c>
      <c r="C13" s="91" t="s">
        <v>881</v>
      </c>
      <c r="D13" s="130"/>
      <c r="E13" s="131"/>
      <c r="F13" s="92">
        <v>5</v>
      </c>
      <c r="G13" s="92"/>
      <c r="H13" s="93">
        <f>F13/30</f>
        <v>0.16666666666666666</v>
      </c>
      <c r="I13" s="94">
        <f>ROUND(E12*H13,-1)</f>
        <v>3750</v>
      </c>
      <c r="J13" s="92"/>
      <c r="K13" s="112">
        <v>200000</v>
      </c>
      <c r="L13" s="105"/>
    </row>
    <row r="14" spans="1:12">
      <c r="A14" s="128" t="s">
        <v>814</v>
      </c>
      <c r="B14" s="104" t="s">
        <v>810</v>
      </c>
      <c r="C14" s="91" t="s">
        <v>882</v>
      </c>
      <c r="D14" s="129">
        <v>39880</v>
      </c>
      <c r="E14" s="131">
        <f>D14/2</f>
        <v>19940</v>
      </c>
      <c r="F14" s="92"/>
      <c r="G14" s="92"/>
      <c r="H14" s="93">
        <f>(30-G14)/30</f>
        <v>1</v>
      </c>
      <c r="I14" s="94">
        <f>D14-I15-I16</f>
        <v>21270</v>
      </c>
      <c r="J14" s="92"/>
      <c r="K14" s="112">
        <v>200000</v>
      </c>
      <c r="L14" s="112"/>
    </row>
    <row r="15" spans="1:12">
      <c r="A15" s="128"/>
      <c r="B15" s="106" t="s">
        <v>811</v>
      </c>
      <c r="C15" s="91" t="s">
        <v>883</v>
      </c>
      <c r="D15" s="129"/>
      <c r="E15" s="131"/>
      <c r="F15" s="92">
        <v>3</v>
      </c>
      <c r="G15" s="92"/>
      <c r="H15" s="93">
        <f>F15/30</f>
        <v>0.1</v>
      </c>
      <c r="I15" s="94">
        <f>ROUND(H15*E14,-1)</f>
        <v>1990</v>
      </c>
      <c r="J15" s="92"/>
      <c r="K15" s="112"/>
      <c r="L15" s="112"/>
    </row>
    <row r="16" spans="1:12">
      <c r="A16" s="128"/>
      <c r="B16" s="106" t="s">
        <v>811</v>
      </c>
      <c r="C16" s="91" t="s">
        <v>881</v>
      </c>
      <c r="D16" s="130"/>
      <c r="E16" s="131"/>
      <c r="F16" s="92"/>
      <c r="G16" s="92">
        <v>5</v>
      </c>
      <c r="H16" s="93">
        <f>(30-G16)/30</f>
        <v>0.83333333333333337</v>
      </c>
      <c r="I16" s="94">
        <f>ROUND(E14*H16,-1)</f>
        <v>16620</v>
      </c>
      <c r="J16" s="92"/>
      <c r="K16" s="112">
        <v>200000</v>
      </c>
      <c r="L16" s="105"/>
    </row>
    <row r="17" spans="1:12">
      <c r="A17" s="128" t="s">
        <v>815</v>
      </c>
      <c r="B17" s="104" t="s">
        <v>810</v>
      </c>
      <c r="C17" s="91" t="s">
        <v>884</v>
      </c>
      <c r="D17" s="129">
        <v>48580</v>
      </c>
      <c r="E17" s="131">
        <f>D17/2</f>
        <v>24290</v>
      </c>
      <c r="F17" s="92"/>
      <c r="G17" s="92"/>
      <c r="H17" s="93">
        <f>(30-G17)/30</f>
        <v>1</v>
      </c>
      <c r="I17" s="94">
        <f>D17-I18-I19</f>
        <v>24290</v>
      </c>
      <c r="J17" s="92"/>
      <c r="K17" s="112">
        <v>200000</v>
      </c>
      <c r="L17" s="112"/>
    </row>
    <row r="18" spans="1:12">
      <c r="A18" s="128"/>
      <c r="B18" s="106" t="s">
        <v>811</v>
      </c>
      <c r="C18" s="91" t="s">
        <v>885</v>
      </c>
      <c r="D18" s="129"/>
      <c r="E18" s="131"/>
      <c r="F18" s="92">
        <v>2</v>
      </c>
      <c r="G18" s="92"/>
      <c r="H18" s="93">
        <f>F18/30</f>
        <v>6.6666666666666666E-2</v>
      </c>
      <c r="I18" s="94">
        <f>ROUND(E17*H18,-1)</f>
        <v>1620</v>
      </c>
      <c r="J18" s="92"/>
      <c r="K18" s="112"/>
      <c r="L18" s="112"/>
    </row>
    <row r="19" spans="1:12">
      <c r="A19" s="128"/>
      <c r="B19" s="106" t="s">
        <v>811</v>
      </c>
      <c r="C19" s="91" t="s">
        <v>886</v>
      </c>
      <c r="D19" s="130"/>
      <c r="E19" s="131"/>
      <c r="F19" s="92"/>
      <c r="G19" s="92">
        <v>2</v>
      </c>
      <c r="H19" s="93">
        <f>(30-G19)/30</f>
        <v>0.93333333333333335</v>
      </c>
      <c r="I19" s="94">
        <f>ROUND(E17*H19,-1)</f>
        <v>22670</v>
      </c>
      <c r="J19" s="92"/>
      <c r="K19" s="112">
        <v>200000</v>
      </c>
      <c r="L19" s="105"/>
    </row>
    <row r="20" spans="1:12">
      <c r="A20" s="128" t="s">
        <v>816</v>
      </c>
      <c r="B20" s="104" t="s">
        <v>810</v>
      </c>
      <c r="C20" s="91" t="s">
        <v>887</v>
      </c>
      <c r="D20" s="129">
        <v>49620</v>
      </c>
      <c r="E20" s="131">
        <f>D20/2</f>
        <v>24810</v>
      </c>
      <c r="F20" s="92"/>
      <c r="G20" s="92"/>
      <c r="H20" s="93">
        <f>(30-G20)/30</f>
        <v>1</v>
      </c>
      <c r="I20" s="94">
        <f>D20-I21-I22</f>
        <v>24810</v>
      </c>
      <c r="J20" s="92"/>
      <c r="K20" s="112">
        <v>200000</v>
      </c>
      <c r="L20" s="112"/>
    </row>
    <row r="21" spans="1:12">
      <c r="A21" s="128"/>
      <c r="B21" s="106" t="s">
        <v>811</v>
      </c>
      <c r="C21" s="91" t="s">
        <v>886</v>
      </c>
      <c r="D21" s="129"/>
      <c r="E21" s="131"/>
      <c r="F21" s="92">
        <v>2</v>
      </c>
      <c r="G21" s="92"/>
      <c r="H21" s="93">
        <f>F21/30</f>
        <v>6.6666666666666666E-2</v>
      </c>
      <c r="I21" s="94">
        <f>ROUND(E20*H21,-1)</f>
        <v>1650</v>
      </c>
      <c r="J21" s="92"/>
      <c r="K21" s="112"/>
      <c r="L21" s="112"/>
    </row>
    <row r="22" spans="1:12">
      <c r="A22" s="128"/>
      <c r="B22" s="106" t="s">
        <v>811</v>
      </c>
      <c r="C22" s="91" t="s">
        <v>885</v>
      </c>
      <c r="D22" s="130"/>
      <c r="E22" s="131"/>
      <c r="F22" s="92"/>
      <c r="G22" s="92">
        <v>2</v>
      </c>
      <c r="H22" s="93">
        <f>(30-G22)/30</f>
        <v>0.93333333333333335</v>
      </c>
      <c r="I22" s="94">
        <f>ROUND(E20*H22,-1)</f>
        <v>23160</v>
      </c>
      <c r="J22" s="92"/>
      <c r="K22" s="112">
        <v>200000</v>
      </c>
      <c r="L22" s="105"/>
    </row>
    <row r="23" spans="1:12">
      <c r="A23" s="128" t="s">
        <v>817</v>
      </c>
      <c r="B23" s="104" t="s">
        <v>810</v>
      </c>
      <c r="C23" s="91" t="s">
        <v>888</v>
      </c>
      <c r="D23" s="129">
        <v>42080</v>
      </c>
      <c r="E23" s="131">
        <f>D23/2</f>
        <v>21040</v>
      </c>
      <c r="F23" s="92"/>
      <c r="G23" s="92"/>
      <c r="H23" s="93">
        <f>(30-G23)/30</f>
        <v>1</v>
      </c>
      <c r="I23" s="94">
        <f>D23-I24</f>
        <v>33660</v>
      </c>
      <c r="J23" s="92"/>
      <c r="K23" s="112">
        <v>200000</v>
      </c>
      <c r="L23" s="112"/>
    </row>
    <row r="24" spans="1:12">
      <c r="A24" s="128"/>
      <c r="B24" s="90" t="s">
        <v>808</v>
      </c>
      <c r="C24" s="91" t="s">
        <v>868</v>
      </c>
      <c r="D24" s="130"/>
      <c r="E24" s="131"/>
      <c r="F24" s="92">
        <v>12</v>
      </c>
      <c r="G24" s="92"/>
      <c r="H24" s="93">
        <f>F24/30</f>
        <v>0.4</v>
      </c>
      <c r="I24" s="94">
        <f>ROUND(E23*H24,-1)</f>
        <v>8420</v>
      </c>
      <c r="J24" s="92"/>
      <c r="K24" s="112">
        <v>200000</v>
      </c>
      <c r="L24" s="105"/>
    </row>
    <row r="25" spans="1:12">
      <c r="A25" s="128" t="s">
        <v>818</v>
      </c>
      <c r="B25" s="104" t="s">
        <v>810</v>
      </c>
      <c r="C25" s="91"/>
      <c r="D25" s="129">
        <v>11880</v>
      </c>
      <c r="E25" s="131">
        <f>D25</f>
        <v>11880</v>
      </c>
      <c r="F25" s="92"/>
      <c r="G25" s="92"/>
      <c r="H25" s="93"/>
      <c r="I25" s="94"/>
      <c r="J25" s="92"/>
      <c r="K25" s="112"/>
      <c r="L25" s="105"/>
    </row>
    <row r="26" spans="1:12">
      <c r="A26" s="128"/>
      <c r="B26" s="106" t="s">
        <v>811</v>
      </c>
      <c r="C26" s="91" t="s">
        <v>883</v>
      </c>
      <c r="D26" s="130"/>
      <c r="E26" s="131"/>
      <c r="F26" s="92"/>
      <c r="G26" s="92"/>
      <c r="H26" s="93">
        <f>(30-G26)/30</f>
        <v>1</v>
      </c>
      <c r="I26" s="94">
        <f>D25</f>
        <v>11880</v>
      </c>
      <c r="J26" s="92"/>
      <c r="K26" s="112"/>
      <c r="L26" s="105"/>
    </row>
    <row r="27" spans="1:12">
      <c r="A27" s="128" t="s">
        <v>819</v>
      </c>
      <c r="B27" s="90" t="s">
        <v>807</v>
      </c>
      <c r="C27" s="91" t="s">
        <v>889</v>
      </c>
      <c r="D27" s="129">
        <v>34530</v>
      </c>
      <c r="E27" s="131">
        <f>D27/2</f>
        <v>17265</v>
      </c>
      <c r="F27" s="92"/>
      <c r="G27" s="92">
        <v>6</v>
      </c>
      <c r="H27" s="93"/>
      <c r="I27" s="94">
        <f>ROUND(E27,-1)</f>
        <v>17270</v>
      </c>
      <c r="J27" s="92"/>
      <c r="K27" s="112"/>
      <c r="L27" s="105"/>
    </row>
    <row r="28" spans="1:12">
      <c r="A28" s="128"/>
      <c r="B28" s="90" t="s">
        <v>807</v>
      </c>
      <c r="C28" s="91" t="s">
        <v>890</v>
      </c>
      <c r="D28" s="130"/>
      <c r="E28" s="131"/>
      <c r="F28" s="92"/>
      <c r="G28" s="92">
        <v>6</v>
      </c>
      <c r="H28" s="93"/>
      <c r="I28" s="94">
        <f>ROUND(E27,-1)</f>
        <v>17270</v>
      </c>
      <c r="J28" s="92"/>
      <c r="K28" s="112"/>
      <c r="L28" s="105"/>
    </row>
    <row r="29" spans="1:12">
      <c r="A29" s="128" t="s">
        <v>820</v>
      </c>
      <c r="B29" s="104" t="s">
        <v>810</v>
      </c>
      <c r="C29" s="91" t="s">
        <v>891</v>
      </c>
      <c r="D29" s="132">
        <v>29590</v>
      </c>
      <c r="E29" s="131">
        <f>D29/2</f>
        <v>14795</v>
      </c>
      <c r="F29" s="92"/>
      <c r="G29" s="92"/>
      <c r="H29" s="93">
        <f>(30-G29)/30</f>
        <v>1</v>
      </c>
      <c r="I29" s="94">
        <f>ROUND(E29*H29,-1)</f>
        <v>14800</v>
      </c>
      <c r="J29" s="92"/>
      <c r="K29" s="112"/>
      <c r="L29" s="112"/>
    </row>
    <row r="30" spans="1:12">
      <c r="A30" s="128"/>
      <c r="B30" s="90" t="s">
        <v>808</v>
      </c>
      <c r="C30" s="91" t="s">
        <v>869</v>
      </c>
      <c r="D30" s="132"/>
      <c r="E30" s="131"/>
      <c r="F30" s="92">
        <v>28</v>
      </c>
      <c r="G30" s="92"/>
      <c r="H30" s="93">
        <f>F30/30</f>
        <v>0.93333333333333335</v>
      </c>
      <c r="I30" s="94">
        <f>ROUND(E29*H30,-1)</f>
        <v>13810</v>
      </c>
      <c r="J30" s="92"/>
      <c r="K30" s="112">
        <v>200000</v>
      </c>
      <c r="L30" s="105"/>
    </row>
    <row r="31" spans="1:12">
      <c r="A31" s="128" t="s">
        <v>821</v>
      </c>
      <c r="B31" s="111" t="s">
        <v>810</v>
      </c>
      <c r="C31" s="91" t="s">
        <v>892</v>
      </c>
      <c r="D31" s="132">
        <v>57090</v>
      </c>
      <c r="E31" s="131">
        <f>D31/2</f>
        <v>28545</v>
      </c>
      <c r="F31" s="92"/>
      <c r="G31" s="92"/>
      <c r="H31" s="93">
        <f>(30-G31)/30</f>
        <v>1</v>
      </c>
      <c r="I31" s="94">
        <f>D31-I32</f>
        <v>34250</v>
      </c>
      <c r="J31" s="92"/>
      <c r="K31" s="112"/>
      <c r="L31" s="112"/>
    </row>
    <row r="32" spans="1:12">
      <c r="A32" s="128"/>
      <c r="B32" s="90" t="s">
        <v>808</v>
      </c>
      <c r="C32" s="91" t="s">
        <v>870</v>
      </c>
      <c r="D32" s="132"/>
      <c r="E32" s="131"/>
      <c r="F32" s="92">
        <v>24</v>
      </c>
      <c r="G32" s="92"/>
      <c r="H32" s="93">
        <f>F32/30</f>
        <v>0.8</v>
      </c>
      <c r="I32" s="94">
        <f>ROUND(E31*H32,-1)</f>
        <v>22840</v>
      </c>
      <c r="J32" s="92"/>
      <c r="K32" s="112">
        <v>200000</v>
      </c>
      <c r="L32" s="105"/>
    </row>
    <row r="33" spans="1:12">
      <c r="A33" s="128" t="s">
        <v>822</v>
      </c>
      <c r="B33" s="111" t="s">
        <v>810</v>
      </c>
      <c r="C33" s="91"/>
      <c r="D33" s="132">
        <v>570</v>
      </c>
      <c r="E33" s="131">
        <f>D33</f>
        <v>570</v>
      </c>
      <c r="F33" s="92"/>
      <c r="G33" s="92"/>
      <c r="H33" s="93">
        <f>(30-G33)/30</f>
        <v>1</v>
      </c>
      <c r="I33" s="94"/>
      <c r="J33" s="92"/>
      <c r="K33" s="112"/>
      <c r="L33" s="112"/>
    </row>
    <row r="34" spans="1:12">
      <c r="A34" s="128"/>
      <c r="B34" s="90" t="s">
        <v>808</v>
      </c>
      <c r="C34" s="91" t="s">
        <v>871</v>
      </c>
      <c r="D34" s="132"/>
      <c r="E34" s="131"/>
      <c r="F34" s="92">
        <v>19</v>
      </c>
      <c r="G34" s="92"/>
      <c r="H34" s="93">
        <f>F34/30</f>
        <v>0.6333333333333333</v>
      </c>
      <c r="I34" s="94">
        <f>E33</f>
        <v>570</v>
      </c>
      <c r="J34" s="92"/>
      <c r="K34" s="112">
        <v>200000</v>
      </c>
      <c r="L34" s="105"/>
    </row>
    <row r="35" spans="1:12">
      <c r="A35" s="133" t="s">
        <v>823</v>
      </c>
      <c r="B35" s="111" t="s">
        <v>810</v>
      </c>
      <c r="C35" s="91" t="s">
        <v>893</v>
      </c>
      <c r="D35" s="135">
        <v>8780</v>
      </c>
      <c r="E35" s="136">
        <f>D35/2</f>
        <v>4390</v>
      </c>
      <c r="F35" s="92"/>
      <c r="G35" s="92"/>
      <c r="H35" s="93">
        <f>(30-G35)/30</f>
        <v>1</v>
      </c>
      <c r="I35" s="94">
        <f>ROUND(E35*H35,-1)</f>
        <v>4390</v>
      </c>
      <c r="J35" s="92"/>
      <c r="K35" s="112"/>
      <c r="L35" s="112"/>
    </row>
    <row r="36" spans="1:12">
      <c r="A36" s="134"/>
      <c r="B36" s="106" t="s">
        <v>811</v>
      </c>
      <c r="C36" s="91" t="s">
        <v>894</v>
      </c>
      <c r="D36" s="129"/>
      <c r="E36" s="137"/>
      <c r="F36" s="92">
        <v>5</v>
      </c>
      <c r="G36" s="92"/>
      <c r="H36" s="93">
        <f>F36/30</f>
        <v>0.16666666666666666</v>
      </c>
      <c r="I36" s="94">
        <f>ROUND(E35*H36,-1)</f>
        <v>730</v>
      </c>
      <c r="J36" s="92"/>
      <c r="K36" s="112"/>
      <c r="L36" s="112"/>
    </row>
    <row r="37" spans="1:12">
      <c r="A37" s="134"/>
      <c r="B37" s="106" t="s">
        <v>811</v>
      </c>
      <c r="C37" s="91" t="s">
        <v>895</v>
      </c>
      <c r="D37" s="129"/>
      <c r="E37" s="137"/>
      <c r="F37" s="92"/>
      <c r="G37" s="92">
        <v>5</v>
      </c>
      <c r="H37" s="93">
        <f>(30-G37)/30</f>
        <v>0.83333333333333337</v>
      </c>
      <c r="I37" s="94">
        <f>ROUND(E35*H37,-1)</f>
        <v>3660</v>
      </c>
      <c r="J37" s="92"/>
      <c r="K37" s="112"/>
      <c r="L37" s="112"/>
    </row>
    <row r="38" spans="1:12">
      <c r="A38" s="128" t="s">
        <v>824</v>
      </c>
      <c r="B38" s="104" t="s">
        <v>810</v>
      </c>
      <c r="C38" s="91" t="s">
        <v>896</v>
      </c>
      <c r="D38" s="132">
        <v>38400</v>
      </c>
      <c r="E38" s="131">
        <f>D38/2</f>
        <v>19200</v>
      </c>
      <c r="F38" s="92"/>
      <c r="G38" s="92"/>
      <c r="H38" s="93">
        <v>1</v>
      </c>
      <c r="I38" s="94">
        <f>ROUND(D38-I39-I40,-1)</f>
        <v>18560</v>
      </c>
      <c r="J38" s="92"/>
      <c r="K38" s="112">
        <v>200000</v>
      </c>
      <c r="L38" s="112"/>
    </row>
    <row r="39" spans="1:12">
      <c r="A39" s="128"/>
      <c r="B39" s="106" t="s">
        <v>811</v>
      </c>
      <c r="C39" s="91" t="s">
        <v>897</v>
      </c>
      <c r="D39" s="132"/>
      <c r="E39" s="131"/>
      <c r="F39" s="92">
        <v>1</v>
      </c>
      <c r="G39" s="92"/>
      <c r="H39" s="93">
        <f>F39/30</f>
        <v>3.3333333333333333E-2</v>
      </c>
      <c r="I39" s="94">
        <f>ROUND(E38*H39,-1)</f>
        <v>640</v>
      </c>
      <c r="J39" s="92"/>
      <c r="K39" s="112"/>
      <c r="L39" s="112"/>
    </row>
    <row r="40" spans="1:12">
      <c r="A40" s="128"/>
      <c r="B40" s="106" t="s">
        <v>811</v>
      </c>
      <c r="C40" s="91" t="s">
        <v>898</v>
      </c>
      <c r="D40" s="132"/>
      <c r="E40" s="131"/>
      <c r="F40" s="92"/>
      <c r="G40" s="92">
        <v>1</v>
      </c>
      <c r="H40" s="93">
        <f>(30-F40)/30</f>
        <v>1</v>
      </c>
      <c r="I40" s="94">
        <f>ROUND(E38*H40,-1)</f>
        <v>19200</v>
      </c>
      <c r="J40" s="92"/>
      <c r="K40" s="112">
        <v>200000</v>
      </c>
      <c r="L40" s="105"/>
    </row>
    <row r="41" spans="1:12">
      <c r="A41" s="128" t="s">
        <v>825</v>
      </c>
      <c r="B41" s="111" t="s">
        <v>810</v>
      </c>
      <c r="C41" s="91" t="s">
        <v>899</v>
      </c>
      <c r="D41" s="132">
        <v>16210</v>
      </c>
      <c r="E41" s="131">
        <f>D41/2</f>
        <v>8105</v>
      </c>
      <c r="F41" s="92"/>
      <c r="G41" s="92"/>
      <c r="H41" s="93">
        <f>(30-G41)/30</f>
        <v>1</v>
      </c>
      <c r="I41" s="94">
        <f>D41-I42</f>
        <v>14590</v>
      </c>
      <c r="J41" s="92"/>
      <c r="K41" s="112">
        <v>200000</v>
      </c>
      <c r="L41" s="105"/>
    </row>
    <row r="42" spans="1:12">
      <c r="A42" s="128"/>
      <c r="B42" s="106" t="s">
        <v>811</v>
      </c>
      <c r="C42" s="91" t="s">
        <v>900</v>
      </c>
      <c r="D42" s="132"/>
      <c r="E42" s="131"/>
      <c r="F42" s="92">
        <v>6</v>
      </c>
      <c r="G42" s="92"/>
      <c r="H42" s="93">
        <f>F42/30</f>
        <v>0.2</v>
      </c>
      <c r="I42" s="94">
        <f>ROUND(E41*H42,-1)</f>
        <v>1620</v>
      </c>
      <c r="J42" s="92"/>
      <c r="K42" s="112">
        <v>200000</v>
      </c>
      <c r="L42" s="105"/>
    </row>
    <row r="43" spans="1:12">
      <c r="A43" s="128" t="s">
        <v>826</v>
      </c>
      <c r="B43" s="111" t="s">
        <v>810</v>
      </c>
      <c r="C43" s="91" t="s">
        <v>901</v>
      </c>
      <c r="D43" s="129">
        <v>19830</v>
      </c>
      <c r="E43" s="131">
        <f>D43/2</f>
        <v>9915</v>
      </c>
      <c r="F43" s="92"/>
      <c r="G43" s="92"/>
      <c r="H43" s="93">
        <f>(30-G43)/30</f>
        <v>1</v>
      </c>
      <c r="I43" s="94">
        <f>D43-I44-I45</f>
        <v>9920</v>
      </c>
      <c r="J43" s="92"/>
      <c r="K43" s="112">
        <v>200000</v>
      </c>
      <c r="L43" s="105"/>
    </row>
    <row r="44" spans="1:12">
      <c r="A44" s="128"/>
      <c r="B44" s="106" t="s">
        <v>811</v>
      </c>
      <c r="C44" s="91" t="s">
        <v>897</v>
      </c>
      <c r="D44" s="129"/>
      <c r="E44" s="131"/>
      <c r="F44" s="92"/>
      <c r="G44" s="92">
        <v>1</v>
      </c>
      <c r="H44" s="93">
        <f>(30-G44)/30</f>
        <v>0.96666666666666667</v>
      </c>
      <c r="I44" s="94">
        <f>ROUND(E43*H44,-1)</f>
        <v>9580</v>
      </c>
      <c r="J44" s="92"/>
      <c r="K44" s="112"/>
      <c r="L44" s="105"/>
    </row>
    <row r="45" spans="1:12">
      <c r="A45" s="128"/>
      <c r="B45" s="106" t="s">
        <v>811</v>
      </c>
      <c r="C45" s="91" t="s">
        <v>898</v>
      </c>
      <c r="D45" s="130"/>
      <c r="E45" s="131"/>
      <c r="F45" s="92">
        <v>1</v>
      </c>
      <c r="G45" s="92"/>
      <c r="H45" s="93">
        <f>F45/30</f>
        <v>3.3333333333333333E-2</v>
      </c>
      <c r="I45" s="94">
        <f>ROUND(E43*H45,-1)</f>
        <v>330</v>
      </c>
      <c r="J45" s="92"/>
      <c r="K45" s="112">
        <v>200000</v>
      </c>
      <c r="L45" s="94"/>
    </row>
    <row r="46" spans="1:12">
      <c r="A46" s="128" t="s">
        <v>827</v>
      </c>
      <c r="B46" s="111" t="s">
        <v>810</v>
      </c>
      <c r="C46" s="91" t="s">
        <v>902</v>
      </c>
      <c r="D46" s="129">
        <v>15590</v>
      </c>
      <c r="E46" s="131">
        <f>D46/2</f>
        <v>7795</v>
      </c>
      <c r="F46" s="92"/>
      <c r="G46" s="92"/>
      <c r="H46" s="93">
        <f>(30-G46)/30</f>
        <v>1</v>
      </c>
      <c r="I46" s="94">
        <f>D46-I47-I48</f>
        <v>7790</v>
      </c>
      <c r="J46" s="92"/>
      <c r="K46" s="112">
        <v>200000</v>
      </c>
      <c r="L46" s="105"/>
    </row>
    <row r="47" spans="1:12">
      <c r="A47" s="128"/>
      <c r="B47" s="106" t="s">
        <v>811</v>
      </c>
      <c r="C47" s="91" t="s">
        <v>894</v>
      </c>
      <c r="D47" s="129"/>
      <c r="E47" s="131"/>
      <c r="F47" s="92"/>
      <c r="G47" s="92">
        <v>5</v>
      </c>
      <c r="H47" s="93">
        <f>(30-G47)/30</f>
        <v>0.83333333333333337</v>
      </c>
      <c r="I47" s="94">
        <f>ROUND(E46*H47,-1)</f>
        <v>6500</v>
      </c>
      <c r="J47" s="92"/>
      <c r="K47" s="112"/>
      <c r="L47" s="105"/>
    </row>
    <row r="48" spans="1:12">
      <c r="A48" s="128"/>
      <c r="B48" s="106" t="s">
        <v>811</v>
      </c>
      <c r="C48" s="91" t="s">
        <v>895</v>
      </c>
      <c r="D48" s="130"/>
      <c r="E48" s="131"/>
      <c r="F48" s="92">
        <v>5</v>
      </c>
      <c r="G48" s="92"/>
      <c r="H48" s="93">
        <f>F48/30</f>
        <v>0.16666666666666666</v>
      </c>
      <c r="I48" s="94">
        <f>ROUND(E46*H48,-1)</f>
        <v>1300</v>
      </c>
      <c r="J48" s="92"/>
      <c r="K48" s="112">
        <v>200000</v>
      </c>
      <c r="L48" s="94"/>
    </row>
    <row r="49" spans="1:12">
      <c r="A49" s="128" t="s">
        <v>828</v>
      </c>
      <c r="B49" s="111" t="s">
        <v>810</v>
      </c>
      <c r="C49" s="91" t="s">
        <v>903</v>
      </c>
      <c r="D49" s="129">
        <v>17570</v>
      </c>
      <c r="E49" s="131">
        <f>D49/2</f>
        <v>8785</v>
      </c>
      <c r="F49" s="92"/>
      <c r="G49" s="92"/>
      <c r="H49" s="93">
        <f>(30-G49)/30</f>
        <v>1</v>
      </c>
      <c r="I49" s="94">
        <f>D49-I50</f>
        <v>10540</v>
      </c>
      <c r="J49" s="92"/>
      <c r="K49" s="112">
        <v>200000</v>
      </c>
      <c r="L49" s="105"/>
    </row>
    <row r="50" spans="1:12">
      <c r="A50" s="128"/>
      <c r="B50" s="106" t="s">
        <v>807</v>
      </c>
      <c r="C50" s="91" t="s">
        <v>904</v>
      </c>
      <c r="D50" s="130"/>
      <c r="E50" s="131"/>
      <c r="F50" s="92"/>
      <c r="G50" s="92">
        <v>6</v>
      </c>
      <c r="H50" s="93">
        <f>(30-G50)/30</f>
        <v>0.8</v>
      </c>
      <c r="I50" s="94">
        <f>ROUND(E49*H50,-1)</f>
        <v>7030</v>
      </c>
      <c r="J50" s="92"/>
      <c r="K50" s="112">
        <v>200000</v>
      </c>
      <c r="L50" s="94"/>
    </row>
    <row r="51" spans="1:12">
      <c r="A51" s="128" t="s">
        <v>829</v>
      </c>
      <c r="B51" s="111" t="s">
        <v>810</v>
      </c>
      <c r="C51" s="91" t="s">
        <v>905</v>
      </c>
      <c r="D51" s="129">
        <v>24510</v>
      </c>
      <c r="E51" s="131">
        <f>D51/2</f>
        <v>12255</v>
      </c>
      <c r="F51" s="92"/>
      <c r="G51" s="92"/>
      <c r="H51" s="93">
        <f>(30-G51)/30</f>
        <v>1</v>
      </c>
      <c r="I51" s="94">
        <f>D51-I52-I53</f>
        <v>12260</v>
      </c>
      <c r="J51" s="92"/>
      <c r="K51" s="112">
        <v>200000</v>
      </c>
      <c r="L51" s="105"/>
    </row>
    <row r="52" spans="1:12">
      <c r="A52" s="128"/>
      <c r="B52" s="106" t="s">
        <v>811</v>
      </c>
      <c r="C52" s="91" t="s">
        <v>900</v>
      </c>
      <c r="D52" s="129"/>
      <c r="E52" s="131"/>
      <c r="F52" s="92"/>
      <c r="G52" s="92">
        <v>6</v>
      </c>
      <c r="H52" s="93">
        <f>(30-G52)/30</f>
        <v>0.8</v>
      </c>
      <c r="I52" s="94">
        <f>ROUND(E51*H52,-1)</f>
        <v>9800</v>
      </c>
      <c r="J52" s="92"/>
      <c r="K52" s="112"/>
      <c r="L52" s="105"/>
    </row>
    <row r="53" spans="1:12">
      <c r="A53" s="128"/>
      <c r="B53" s="106" t="s">
        <v>807</v>
      </c>
      <c r="C53" s="91" t="s">
        <v>906</v>
      </c>
      <c r="D53" s="130"/>
      <c r="E53" s="131"/>
      <c r="F53" s="92">
        <v>6</v>
      </c>
      <c r="G53" s="92"/>
      <c r="H53" s="93">
        <f>F53/30</f>
        <v>0.2</v>
      </c>
      <c r="I53" s="94">
        <f>ROUND(E51*H53,-1)</f>
        <v>2450</v>
      </c>
      <c r="J53" s="92"/>
      <c r="K53" s="112">
        <v>200000</v>
      </c>
      <c r="L53" s="94"/>
    </row>
    <row r="54" spans="1:12">
      <c r="L54" s="113"/>
    </row>
  </sheetData>
  <mergeCells count="63">
    <mergeCell ref="A2:A3"/>
    <mergeCell ref="D2:D3"/>
    <mergeCell ref="E2:E3"/>
    <mergeCell ref="A4:A5"/>
    <mergeCell ref="D4:D5"/>
    <mergeCell ref="E4:E5"/>
    <mergeCell ref="A6:A8"/>
    <mergeCell ref="D6:D8"/>
    <mergeCell ref="E6:E8"/>
    <mergeCell ref="A9:A11"/>
    <mergeCell ref="D9:D11"/>
    <mergeCell ref="E9:E11"/>
    <mergeCell ref="A12:A13"/>
    <mergeCell ref="D12:D13"/>
    <mergeCell ref="E12:E13"/>
    <mergeCell ref="A14:A16"/>
    <mergeCell ref="D14:D16"/>
    <mergeCell ref="E14:E16"/>
    <mergeCell ref="A17:A19"/>
    <mergeCell ref="D17:D19"/>
    <mergeCell ref="E17:E19"/>
    <mergeCell ref="A20:A22"/>
    <mergeCell ref="D20:D22"/>
    <mergeCell ref="E20:E22"/>
    <mergeCell ref="A23:A24"/>
    <mergeCell ref="D23:D24"/>
    <mergeCell ref="E23:E24"/>
    <mergeCell ref="A25:A26"/>
    <mergeCell ref="D25:D26"/>
    <mergeCell ref="E25:E26"/>
    <mergeCell ref="A27:A28"/>
    <mergeCell ref="D27:D28"/>
    <mergeCell ref="E27:E28"/>
    <mergeCell ref="A29:A30"/>
    <mergeCell ref="D29:D30"/>
    <mergeCell ref="E29:E30"/>
    <mergeCell ref="A31:A32"/>
    <mergeCell ref="D31:D32"/>
    <mergeCell ref="E31:E32"/>
    <mergeCell ref="A33:A34"/>
    <mergeCell ref="D33:D34"/>
    <mergeCell ref="E33:E34"/>
    <mergeCell ref="A35:A37"/>
    <mergeCell ref="D35:D37"/>
    <mergeCell ref="E35:E37"/>
    <mergeCell ref="A38:A40"/>
    <mergeCell ref="D38:D40"/>
    <mergeCell ref="E38:E40"/>
    <mergeCell ref="A41:A42"/>
    <mergeCell ref="D41:D42"/>
    <mergeCell ref="E41:E42"/>
    <mergeCell ref="A43:A45"/>
    <mergeCell ref="D43:D45"/>
    <mergeCell ref="E43:E45"/>
    <mergeCell ref="A51:A53"/>
    <mergeCell ref="D51:D53"/>
    <mergeCell ref="E51:E53"/>
    <mergeCell ref="A46:A48"/>
    <mergeCell ref="D46:D48"/>
    <mergeCell ref="E46:E48"/>
    <mergeCell ref="A49:A50"/>
    <mergeCell ref="D49:D50"/>
    <mergeCell ref="E49:E50"/>
  </mergeCells>
  <phoneticPr fontId="1" type="noConversion"/>
  <pageMargins left="0.27559055118110237" right="7.874015748031496E-2" top="0.19" bottom="0.19685039370078741" header="0.51181102362204722" footer="0"/>
  <pageSetup paperSize="8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환급대상자</vt:lpstr>
      <vt:lpstr>게시용</vt:lpstr>
      <vt:lpstr>입퇴사자 정산</vt:lpstr>
      <vt:lpstr>Sheet4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2023-08-02T00:15:23Z</cp:lastPrinted>
  <dcterms:created xsi:type="dcterms:W3CDTF">2019-06-11T02:30:42Z</dcterms:created>
  <dcterms:modified xsi:type="dcterms:W3CDTF">2024-10-21T00:36:30Z</dcterms:modified>
</cp:coreProperties>
</file>