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-1학기\관생 모집 선발\1. 정기모집\"/>
    </mc:Choice>
  </mc:AlternateContent>
  <xr:revisionPtr revIDLastSave="0" documentId="13_ncr:1_{F62EE7B6-EDAD-4D38-B395-B3BFE937AF3A}" xr6:coauthVersionLast="36" xr6:coauthVersionMax="36" xr10:uidLastSave="{00000000-0000-0000-0000-000000000000}"/>
  <bookViews>
    <workbookView xWindow="0" yWindow="0" windowWidth="16800" windowHeight="17070" xr2:uid="{C7421556-2AD9-4EE2-BC4F-98ECB689C16C}"/>
  </bookViews>
  <sheets>
    <sheet name="공개현황" sheetId="17" r:id="rId1"/>
  </sheets>
  <definedNames>
    <definedName name="_xlnm.Print_Area" localSheetId="0">공개현황!$A$1:$L$24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7" l="1"/>
  <c r="E23" i="17"/>
  <c r="I23" i="17" l="1"/>
  <c r="I16" i="17"/>
  <c r="F23" i="17" l="1"/>
  <c r="G9" i="17"/>
  <c r="F9" i="17"/>
  <c r="E9" i="17"/>
  <c r="F16" i="17"/>
  <c r="H8" i="17"/>
  <c r="H7" i="17"/>
  <c r="J7" i="17" s="1"/>
  <c r="F24" i="17" l="1"/>
  <c r="K23" i="17"/>
  <c r="G23" i="17"/>
  <c r="D23" i="17"/>
  <c r="H21" i="17"/>
  <c r="J21" i="17" s="1"/>
  <c r="H20" i="17"/>
  <c r="J20" i="17" s="1"/>
  <c r="H18" i="17"/>
  <c r="J18" i="17" s="1"/>
  <c r="H17" i="17"/>
  <c r="J17" i="17" s="1"/>
  <c r="G16" i="17"/>
  <c r="E16" i="17"/>
  <c r="D16" i="17"/>
  <c r="H14" i="17"/>
  <c r="J14" i="17" s="1"/>
  <c r="H13" i="17"/>
  <c r="J13" i="17" s="1"/>
  <c r="H11" i="17"/>
  <c r="J11" i="17" s="1"/>
  <c r="K10" i="17"/>
  <c r="K16" i="17" s="1"/>
  <c r="K24" i="17" s="1"/>
  <c r="H10" i="17"/>
  <c r="J10" i="17" s="1"/>
  <c r="I9" i="17"/>
  <c r="D9" i="17"/>
  <c r="D24" i="17" s="1"/>
  <c r="J8" i="17"/>
  <c r="G24" i="17" l="1"/>
  <c r="E24" i="17"/>
  <c r="H16" i="17"/>
  <c r="J16" i="17" s="1"/>
  <c r="I24" i="17"/>
  <c r="J23" i="17"/>
  <c r="H9" i="17"/>
  <c r="J9" i="17" s="1"/>
  <c r="H24" i="17" l="1"/>
  <c r="J24" i="17" s="1"/>
</calcChain>
</file>

<file path=xl/sharedStrings.xml><?xml version="1.0" encoding="utf-8"?>
<sst xmlns="http://schemas.openxmlformats.org/spreadsheetml/2006/main" count="52" uniqueCount="38">
  <si>
    <t>한밭관</t>
    <phoneticPr fontId="3" type="noConversion"/>
  </si>
  <si>
    <t>인화동(남)</t>
    <phoneticPr fontId="3" type="noConversion"/>
  </si>
  <si>
    <t>성실동(여)</t>
    <phoneticPr fontId="3" type="noConversion"/>
  </si>
  <si>
    <t>소나무동(남)</t>
    <phoneticPr fontId="3" type="noConversion"/>
  </si>
  <si>
    <t>목련화동(여)</t>
    <phoneticPr fontId="3" type="noConversion"/>
  </si>
  <si>
    <t>인재동(남)</t>
    <phoneticPr fontId="3" type="noConversion"/>
  </si>
  <si>
    <t>미래동(여)</t>
    <phoneticPr fontId="3" type="noConversion"/>
  </si>
  <si>
    <t>구분</t>
    <phoneticPr fontId="3" type="noConversion"/>
  </si>
  <si>
    <t>1인실</t>
    <phoneticPr fontId="3" type="noConversion"/>
  </si>
  <si>
    <t>2인실</t>
    <phoneticPr fontId="3" type="noConversion"/>
  </si>
  <si>
    <t>합 계</t>
    <phoneticPr fontId="3" type="noConversion"/>
  </si>
  <si>
    <t>소 계</t>
    <phoneticPr fontId="3" type="noConversion"/>
  </si>
  <si>
    <t>신청인원</t>
    <phoneticPr fontId="3" type="noConversion"/>
  </si>
  <si>
    <t>일반</t>
    <phoneticPr fontId="3" type="noConversion"/>
  </si>
  <si>
    <t>계</t>
    <phoneticPr fontId="3" type="noConversion"/>
  </si>
  <si>
    <t>수용인원</t>
    <phoneticPr fontId="3" type="noConversion"/>
  </si>
  <si>
    <t>비고</t>
    <phoneticPr fontId="3" type="noConversion"/>
  </si>
  <si>
    <t>장애인실</t>
    <phoneticPr fontId="3" type="noConversion"/>
  </si>
  <si>
    <t xml:space="preserve"> ○ 선발기준 : 학생생활관 관리운영지침 제3조(생활관 배정 및 선발기준)의거 </t>
    <phoneticPr fontId="3" type="noConversion"/>
  </si>
  <si>
    <t>장애인 공실 2</t>
    <phoneticPr fontId="3" type="noConversion"/>
  </si>
  <si>
    <t>장애인공실4</t>
    <phoneticPr fontId="3" type="noConversion"/>
  </si>
  <si>
    <t>선발인원</t>
    <phoneticPr fontId="3" type="noConversion"/>
  </si>
  <si>
    <t>미선발인원</t>
    <phoneticPr fontId="3" type="noConversion"/>
  </si>
  <si>
    <t>공실(3실)
 인재동, 소나무동 1인실 미선발자 중 
원거리 순 3명 배정</t>
    <phoneticPr fontId="3" type="noConversion"/>
  </si>
  <si>
    <t>공실(45실)
-미래동 1인실 미선발자 원거리순 
41명 배정</t>
    <phoneticPr fontId="3" type="noConversion"/>
  </si>
  <si>
    <t>공실(49실)
소나무동 1인실 미선발자 원거리순 
16명 배정</t>
    <phoneticPr fontId="3" type="noConversion"/>
  </si>
  <si>
    <t>공실(1실)
미래동 1인실 미선발자 중
원거리순 1명  배정</t>
    <phoneticPr fontId="3" type="noConversion"/>
  </si>
  <si>
    <t>공실(65명)
인재동 1인실 미선발자 원거리순
58명 배정</t>
    <phoneticPr fontId="3" type="noConversion"/>
  </si>
  <si>
    <t>장애인실 공실4</t>
    <phoneticPr fontId="3" type="noConversion"/>
  </si>
  <si>
    <t>장애인실 공실12</t>
    <phoneticPr fontId="3" type="noConversion"/>
  </si>
  <si>
    <t>경쟁률
(신청인원/수용인원)</t>
    <phoneticPr fontId="3" type="noConversion"/>
  </si>
  <si>
    <r>
      <t xml:space="preserve">우선선발
</t>
    </r>
    <r>
      <rPr>
        <b/>
        <sz val="9"/>
        <color theme="1"/>
        <rFont val="굴림체"/>
        <family val="3"/>
        <charset val="129"/>
      </rPr>
      <t>(복지대상자~
학군사관)</t>
    </r>
    <phoneticPr fontId="3" type="noConversion"/>
  </si>
  <si>
    <t>제1BTL관</t>
    <phoneticPr fontId="3" type="noConversion"/>
  </si>
  <si>
    <t>제2BTL관</t>
    <phoneticPr fontId="3" type="noConversion"/>
  </si>
  <si>
    <t xml:space="preserve"> ○ 선발순위 : 복지대상자→신입생 우수장학생→자치회원→외국인학생→학군사관 후보생→지역 원거리 거주→직전학기 성적 우수(원거리 경합시)</t>
    <phoneticPr fontId="3" type="noConversion"/>
  </si>
  <si>
    <t>신입생</t>
    <phoneticPr fontId="3" type="noConversion"/>
  </si>
  <si>
    <t>재학생</t>
    <phoneticPr fontId="3" type="noConversion"/>
  </si>
  <si>
    <t>2026년도 1학기 정기모집 신청 및 선발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</si>
</sst>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2.5"/>
      <color theme="1"/>
      <name val="맑은 고딕"/>
      <family val="3"/>
      <charset val="129"/>
      <scheme val="minor"/>
    </font>
    <font>
      <b/>
      <sz val="9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0" borderId="24" applyProtection="0">
      <alignment vertical="center" wrapText="1"/>
    </xf>
  </cellStyleXfs>
  <cellXfs count="14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41" fontId="4" fillId="2" borderId="21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41" fontId="6" fillId="2" borderId="22" xfId="1" applyFont="1" applyFill="1" applyBorder="1" applyAlignment="1">
      <alignment horizontal="center" vertical="center"/>
    </xf>
    <xf numFmtId="41" fontId="9" fillId="2" borderId="32" xfId="1" applyFont="1" applyFill="1" applyBorder="1" applyAlignment="1">
      <alignment horizontal="center" vertical="center"/>
    </xf>
    <xf numFmtId="41" fontId="6" fillId="2" borderId="19" xfId="1" applyFont="1" applyFill="1" applyBorder="1" applyAlignment="1">
      <alignment horizontal="center" vertical="center" wrapText="1"/>
    </xf>
    <xf numFmtId="41" fontId="8" fillId="2" borderId="23" xfId="1" applyFont="1" applyFill="1" applyBorder="1" applyAlignment="1">
      <alignment horizontal="right" vertical="center"/>
    </xf>
    <xf numFmtId="41" fontId="9" fillId="2" borderId="0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41" fontId="12" fillId="2" borderId="23" xfId="1" applyFont="1" applyFill="1" applyBorder="1" applyAlignment="1">
      <alignment horizontal="right" vertical="center"/>
    </xf>
    <xf numFmtId="41" fontId="7" fillId="2" borderId="23" xfId="1" applyFont="1" applyFill="1" applyBorder="1" applyAlignment="1">
      <alignment horizontal="right" vertical="center"/>
    </xf>
    <xf numFmtId="41" fontId="7" fillId="2" borderId="0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41" fontId="6" fillId="2" borderId="18" xfId="1" applyFont="1" applyFill="1" applyBorder="1" applyAlignment="1">
      <alignment horizontal="right" vertical="center"/>
    </xf>
    <xf numFmtId="41" fontId="6" fillId="2" borderId="4" xfId="1" applyFont="1" applyFill="1" applyBorder="1" applyAlignment="1">
      <alignment horizontal="right" vertical="center"/>
    </xf>
    <xf numFmtId="41" fontId="4" fillId="2" borderId="20" xfId="1" applyFont="1" applyFill="1" applyBorder="1" applyAlignment="1">
      <alignment horizontal="right" vertical="center"/>
    </xf>
    <xf numFmtId="41" fontId="6" fillId="2" borderId="15" xfId="1" applyFont="1" applyFill="1" applyBorder="1" applyAlignment="1">
      <alignment horizontal="right" vertical="center"/>
    </xf>
    <xf numFmtId="41" fontId="4" fillId="2" borderId="20" xfId="0" applyNumberFormat="1" applyFont="1" applyFill="1" applyBorder="1" applyAlignment="1">
      <alignment horizontal="right" vertical="center"/>
    </xf>
    <xf numFmtId="41" fontId="6" fillId="2" borderId="3" xfId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41" fontId="8" fillId="2" borderId="31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 wrapText="1"/>
    </xf>
    <xf numFmtId="41" fontId="6" fillId="2" borderId="17" xfId="1" applyFont="1" applyFill="1" applyBorder="1" applyAlignment="1">
      <alignment horizontal="center" vertical="center" wrapText="1"/>
    </xf>
    <xf numFmtId="41" fontId="7" fillId="2" borderId="0" xfId="1" applyFont="1" applyFill="1" applyBorder="1" applyAlignment="1">
      <alignment horizontal="center" vertical="center"/>
    </xf>
    <xf numFmtId="41" fontId="6" fillId="5" borderId="35" xfId="1" applyFont="1" applyFill="1" applyBorder="1" applyAlignment="1">
      <alignment horizontal="right" vertical="center"/>
    </xf>
    <xf numFmtId="41" fontId="6" fillId="5" borderId="36" xfId="1" applyFont="1" applyFill="1" applyBorder="1" applyAlignment="1">
      <alignment horizontal="right" vertical="center"/>
    </xf>
    <xf numFmtId="41" fontId="16" fillId="5" borderId="37" xfId="1" applyFont="1" applyFill="1" applyBorder="1" applyAlignment="1">
      <alignment horizontal="right" vertical="center"/>
    </xf>
    <xf numFmtId="41" fontId="6" fillId="5" borderId="38" xfId="1" applyFont="1" applyFill="1" applyBorder="1" applyAlignment="1">
      <alignment horizontal="right" vertical="center"/>
    </xf>
    <xf numFmtId="41" fontId="16" fillId="5" borderId="46" xfId="1" applyFont="1" applyFill="1" applyBorder="1" applyAlignment="1">
      <alignment horizontal="right" vertical="center"/>
    </xf>
    <xf numFmtId="41" fontId="7" fillId="5" borderId="33" xfId="1" applyFont="1" applyFill="1" applyBorder="1" applyAlignment="1">
      <alignment horizontal="right" vertical="center"/>
    </xf>
    <xf numFmtId="41" fontId="6" fillId="3" borderId="7" xfId="1" applyFont="1" applyFill="1" applyBorder="1" applyAlignment="1">
      <alignment horizontal="right" vertical="center"/>
    </xf>
    <xf numFmtId="41" fontId="16" fillId="3" borderId="18" xfId="1" applyFont="1" applyFill="1" applyBorder="1" applyAlignment="1">
      <alignment horizontal="right" vertical="center"/>
    </xf>
    <xf numFmtId="41" fontId="6" fillId="3" borderId="9" xfId="1" applyFont="1" applyFill="1" applyBorder="1" applyAlignment="1">
      <alignment horizontal="right" vertical="center"/>
    </xf>
    <xf numFmtId="41" fontId="16" fillId="3" borderId="4" xfId="1" applyFont="1" applyFill="1" applyBorder="1" applyAlignment="1">
      <alignment horizontal="right" vertical="center"/>
    </xf>
    <xf numFmtId="41" fontId="11" fillId="3" borderId="10" xfId="1" applyFont="1" applyFill="1" applyBorder="1" applyAlignment="1">
      <alignment horizontal="right" vertical="center"/>
    </xf>
    <xf numFmtId="41" fontId="16" fillId="3" borderId="20" xfId="1" applyFont="1" applyFill="1" applyBorder="1" applyAlignment="1">
      <alignment horizontal="right" vertical="center"/>
    </xf>
    <xf numFmtId="41" fontId="6" fillId="3" borderId="16" xfId="1" applyFont="1" applyFill="1" applyBorder="1" applyAlignment="1">
      <alignment horizontal="right" vertical="center"/>
    </xf>
    <xf numFmtId="41" fontId="16" fillId="3" borderId="15" xfId="1" applyFont="1" applyFill="1" applyBorder="1" applyAlignment="1">
      <alignment horizontal="right" vertical="center"/>
    </xf>
    <xf numFmtId="41" fontId="11" fillId="3" borderId="10" xfId="0" applyNumberFormat="1" applyFont="1" applyFill="1" applyBorder="1" applyAlignment="1">
      <alignment horizontal="right" vertical="center"/>
    </xf>
    <xf numFmtId="41" fontId="6" fillId="3" borderId="12" xfId="1" applyFont="1" applyFill="1" applyBorder="1" applyAlignment="1">
      <alignment horizontal="right" vertical="center"/>
    </xf>
    <xf numFmtId="41" fontId="16" fillId="3" borderId="3" xfId="1" applyFont="1" applyFill="1" applyBorder="1" applyAlignment="1">
      <alignment horizontal="right" vertical="center"/>
    </xf>
    <xf numFmtId="41" fontId="4" fillId="3" borderId="16" xfId="0" applyNumberFormat="1" applyFont="1" applyFill="1" applyBorder="1" applyAlignment="1">
      <alignment horizontal="right" vertical="center"/>
    </xf>
    <xf numFmtId="41" fontId="12" fillId="3" borderId="34" xfId="1" applyFont="1" applyFill="1" applyBorder="1" applyAlignment="1">
      <alignment horizontal="right" vertical="center"/>
    </xf>
    <xf numFmtId="41" fontId="7" fillId="3" borderId="31" xfId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1" fontId="6" fillId="3" borderId="49" xfId="1" applyFont="1" applyFill="1" applyBorder="1" applyAlignment="1">
      <alignment horizontal="center" vertical="center"/>
    </xf>
    <xf numFmtId="41" fontId="6" fillId="3" borderId="48" xfId="1" applyFont="1" applyFill="1" applyBorder="1" applyAlignment="1">
      <alignment horizontal="center" vertical="center"/>
    </xf>
    <xf numFmtId="41" fontId="11" fillId="3" borderId="14" xfId="1" applyFont="1" applyFill="1" applyBorder="1" applyAlignment="1">
      <alignment horizontal="center" vertical="center"/>
    </xf>
    <xf numFmtId="41" fontId="6" fillId="3" borderId="47" xfId="1" applyFont="1" applyFill="1" applyBorder="1" applyAlignment="1">
      <alignment horizontal="center" vertical="center"/>
    </xf>
    <xf numFmtId="41" fontId="6" fillId="3" borderId="6" xfId="1" applyFont="1" applyFill="1" applyBorder="1" applyAlignment="1">
      <alignment horizontal="center" vertical="center"/>
    </xf>
    <xf numFmtId="41" fontId="11" fillId="3" borderId="14" xfId="0" applyNumberFormat="1" applyFont="1" applyFill="1" applyBorder="1" applyAlignment="1">
      <alignment horizontal="center" vertical="center"/>
    </xf>
    <xf numFmtId="41" fontId="4" fillId="3" borderId="6" xfId="0" applyNumberFormat="1" applyFont="1" applyFill="1" applyBorder="1" applyAlignment="1">
      <alignment horizontal="center" vertical="center"/>
    </xf>
    <xf numFmtId="41" fontId="12" fillId="2" borderId="23" xfId="1" applyFont="1" applyFill="1" applyBorder="1" applyAlignment="1">
      <alignment horizontal="center" vertical="center"/>
    </xf>
    <xf numFmtId="41" fontId="6" fillId="3" borderId="2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41" fontId="11" fillId="3" borderId="11" xfId="1" applyFont="1" applyFill="1" applyBorder="1" applyAlignment="1">
      <alignment horizontal="center" vertical="center"/>
    </xf>
    <xf numFmtId="41" fontId="6" fillId="3" borderId="8" xfId="1" applyFont="1" applyFill="1" applyBorder="1" applyAlignment="1">
      <alignment horizontal="center" vertical="center"/>
    </xf>
    <xf numFmtId="41" fontId="6" fillId="3" borderId="5" xfId="1" applyFont="1" applyFill="1" applyBorder="1" applyAlignment="1">
      <alignment horizontal="center" vertical="center"/>
    </xf>
    <xf numFmtId="41" fontId="11" fillId="3" borderId="11" xfId="0" applyNumberFormat="1" applyFont="1" applyFill="1" applyBorder="1" applyAlignment="1">
      <alignment horizontal="center" vertical="center"/>
    </xf>
    <xf numFmtId="41" fontId="4" fillId="3" borderId="5" xfId="0" applyNumberFormat="1" applyFont="1" applyFill="1" applyBorder="1" applyAlignment="1">
      <alignment horizontal="center" vertical="center"/>
    </xf>
    <xf numFmtId="41" fontId="12" fillId="3" borderId="30" xfId="1" applyFont="1" applyFill="1" applyBorder="1" applyAlignment="1">
      <alignment horizontal="center" vertical="center"/>
    </xf>
    <xf numFmtId="41" fontId="8" fillId="2" borderId="23" xfId="1" applyFont="1" applyFill="1" applyBorder="1" applyAlignment="1">
      <alignment horizontal="center" vertical="center"/>
    </xf>
    <xf numFmtId="176" fontId="6" fillId="4" borderId="17" xfId="1" applyNumberFormat="1" applyFont="1" applyFill="1" applyBorder="1" applyAlignment="1">
      <alignment horizontal="center" vertical="center"/>
    </xf>
    <xf numFmtId="176" fontId="6" fillId="4" borderId="13" xfId="1" applyNumberFormat="1" applyFont="1" applyFill="1" applyBorder="1" applyAlignment="1">
      <alignment horizontal="center" vertical="center"/>
    </xf>
    <xf numFmtId="176" fontId="16" fillId="4" borderId="21" xfId="1" applyNumberFormat="1" applyFont="1" applyFill="1" applyBorder="1" applyAlignment="1">
      <alignment horizontal="center" vertical="center"/>
    </xf>
    <xf numFmtId="176" fontId="6" fillId="4" borderId="19" xfId="1" applyNumberFormat="1" applyFont="1" applyFill="1" applyBorder="1" applyAlignment="1">
      <alignment horizontal="center" vertical="center"/>
    </xf>
    <xf numFmtId="41" fontId="6" fillId="4" borderId="13" xfId="1" applyFont="1" applyFill="1" applyBorder="1" applyAlignment="1">
      <alignment horizontal="center" vertical="center"/>
    </xf>
    <xf numFmtId="43" fontId="6" fillId="4" borderId="13" xfId="1" applyNumberFormat="1" applyFont="1" applyFill="1" applyBorder="1" applyAlignment="1">
      <alignment horizontal="center" vertical="center"/>
    </xf>
    <xf numFmtId="43" fontId="16" fillId="4" borderId="22" xfId="1" applyNumberFormat="1" applyFont="1" applyFill="1" applyBorder="1" applyAlignment="1">
      <alignment horizontal="center" vertical="center"/>
    </xf>
    <xf numFmtId="176" fontId="7" fillId="4" borderId="32" xfId="1" applyNumberFormat="1" applyFont="1" applyFill="1" applyBorder="1" applyAlignment="1">
      <alignment horizontal="center" vertical="center"/>
    </xf>
    <xf numFmtId="41" fontId="8" fillId="3" borderId="19" xfId="1" applyFont="1" applyFill="1" applyBorder="1" applyAlignment="1">
      <alignment horizontal="right" vertical="center"/>
    </xf>
    <xf numFmtId="41" fontId="8" fillId="3" borderId="13" xfId="1" applyFont="1" applyFill="1" applyBorder="1" applyAlignment="1">
      <alignment horizontal="right" vertical="center"/>
    </xf>
    <xf numFmtId="41" fontId="7" fillId="3" borderId="21" xfId="1" applyFont="1" applyFill="1" applyBorder="1" applyAlignment="1">
      <alignment horizontal="right" vertical="center"/>
    </xf>
    <xf numFmtId="41" fontId="8" fillId="3" borderId="17" xfId="1" applyFont="1" applyFill="1" applyBorder="1" applyAlignment="1">
      <alignment horizontal="right" vertical="center"/>
    </xf>
    <xf numFmtId="41" fontId="7" fillId="3" borderId="22" xfId="1" applyFont="1" applyFill="1" applyBorder="1" applyAlignment="1">
      <alignment horizontal="right" vertical="center"/>
    </xf>
    <xf numFmtId="41" fontId="7" fillId="3" borderId="32" xfId="1" applyFont="1" applyFill="1" applyBorder="1" applyAlignment="1">
      <alignment horizontal="right" vertical="center"/>
    </xf>
    <xf numFmtId="0" fontId="13" fillId="3" borderId="11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3">
    <cellStyle name="Normal" xfId="2" xr:uid="{9F14D7CB-8428-42D8-AE3D-831DBC1E9136}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F09B-9DB5-4CA8-ACBB-F5783E802A90}">
  <sheetPr>
    <pageSetUpPr fitToPage="1"/>
  </sheetPr>
  <dimension ref="A1:M25"/>
  <sheetViews>
    <sheetView tabSelected="1" zoomScaleNormal="100" zoomScaleSheetLayoutView="91" workbookViewId="0">
      <pane ySplit="6" topLeftCell="A7" activePane="bottomLeft" state="frozen"/>
      <selection pane="bottomLeft" sqref="A1:L1"/>
    </sheetView>
  </sheetViews>
  <sheetFormatPr defaultColWidth="15.625" defaultRowHeight="30" customHeight="1" x14ac:dyDescent="0.3"/>
  <cols>
    <col min="1" max="1" width="12.625" customWidth="1"/>
    <col min="2" max="2" width="18.375" customWidth="1"/>
    <col min="3" max="3" width="14.5" customWidth="1"/>
    <col min="4" max="4" width="19.875" customWidth="1"/>
    <col min="5" max="5" width="15.25" customWidth="1"/>
    <col min="6" max="6" width="12.125" style="2" customWidth="1"/>
    <col min="7" max="7" width="11.125" style="2" customWidth="1"/>
    <col min="8" max="8" width="14" customWidth="1"/>
    <col min="9" max="9" width="20" customWidth="1"/>
    <col min="10" max="10" width="24.75" style="2" customWidth="1"/>
    <col min="11" max="11" width="15.875" hidden="1" customWidth="1"/>
    <col min="12" max="12" width="35.125" hidden="1" customWidth="1"/>
    <col min="13" max="13" width="15.625" style="2"/>
  </cols>
  <sheetData>
    <row r="1" spans="1:13" ht="50.1" customHeight="1" x14ac:dyDescent="0.3">
      <c r="A1" s="113" t="s">
        <v>37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3" ht="26.25" customHeight="1" thickBot="1" x14ac:dyDescent="0.35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3" ht="29.25" hidden="1" customHeight="1" thickBot="1" x14ac:dyDescent="0.35">
      <c r="A3" s="115" t="s">
        <v>34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3" s="11" customFormat="1" ht="35.1" customHeight="1" x14ac:dyDescent="0.3">
      <c r="A4" s="116" t="s">
        <v>7</v>
      </c>
      <c r="B4" s="117"/>
      <c r="C4" s="117"/>
      <c r="D4" s="117" t="s">
        <v>15</v>
      </c>
      <c r="E4" s="122" t="s">
        <v>12</v>
      </c>
      <c r="F4" s="122"/>
      <c r="G4" s="122"/>
      <c r="H4" s="123"/>
      <c r="I4" s="124" t="s">
        <v>21</v>
      </c>
      <c r="J4" s="134" t="s">
        <v>30</v>
      </c>
      <c r="K4" s="127" t="s">
        <v>22</v>
      </c>
      <c r="L4" s="130" t="s">
        <v>16</v>
      </c>
      <c r="M4" s="10"/>
    </row>
    <row r="5" spans="1:13" s="11" customFormat="1" ht="35.1" customHeight="1" x14ac:dyDescent="0.3">
      <c r="A5" s="118"/>
      <c r="B5" s="119"/>
      <c r="C5" s="119"/>
      <c r="D5" s="119"/>
      <c r="E5" s="112" t="s">
        <v>31</v>
      </c>
      <c r="F5" s="112" t="s">
        <v>13</v>
      </c>
      <c r="G5" s="112"/>
      <c r="H5" s="109" t="s">
        <v>14</v>
      </c>
      <c r="I5" s="125"/>
      <c r="J5" s="135"/>
      <c r="K5" s="128"/>
      <c r="L5" s="131"/>
      <c r="M5" s="10"/>
    </row>
    <row r="6" spans="1:13" s="11" customFormat="1" ht="35.1" customHeight="1" thickBot="1" x14ac:dyDescent="0.35">
      <c r="A6" s="120"/>
      <c r="B6" s="121"/>
      <c r="C6" s="121"/>
      <c r="D6" s="121"/>
      <c r="E6" s="133"/>
      <c r="F6" s="89" t="s">
        <v>35</v>
      </c>
      <c r="G6" s="89" t="s">
        <v>36</v>
      </c>
      <c r="H6" s="110"/>
      <c r="I6" s="126"/>
      <c r="J6" s="136"/>
      <c r="K6" s="129"/>
      <c r="L6" s="132"/>
      <c r="M6" s="10"/>
    </row>
    <row r="7" spans="1:13" ht="49.5" x14ac:dyDescent="0.3">
      <c r="A7" s="111" t="s">
        <v>0</v>
      </c>
      <c r="B7" s="57" t="s">
        <v>1</v>
      </c>
      <c r="C7" s="56" t="s">
        <v>8</v>
      </c>
      <c r="D7" s="29">
        <v>150</v>
      </c>
      <c r="E7" s="51">
        <v>11</v>
      </c>
      <c r="F7" s="58">
        <v>32</v>
      </c>
      <c r="G7" s="66">
        <v>137</v>
      </c>
      <c r="H7" s="52">
        <f>SUM(E7:G7)</f>
        <v>180</v>
      </c>
      <c r="I7" s="39">
        <v>150</v>
      </c>
      <c r="J7" s="75">
        <f>H7/D7</f>
        <v>1.2</v>
      </c>
      <c r="K7" s="83">
        <v>0</v>
      </c>
      <c r="L7" s="14" t="s">
        <v>23</v>
      </c>
      <c r="M7" s="4"/>
    </row>
    <row r="8" spans="1:13" ht="49.5" x14ac:dyDescent="0.3">
      <c r="A8" s="100"/>
      <c r="B8" s="32" t="s">
        <v>2</v>
      </c>
      <c r="C8" s="6" t="s">
        <v>8</v>
      </c>
      <c r="D8" s="25">
        <v>132</v>
      </c>
      <c r="E8" s="44">
        <v>3</v>
      </c>
      <c r="F8" s="59">
        <v>19</v>
      </c>
      <c r="G8" s="67">
        <v>148</v>
      </c>
      <c r="H8" s="45">
        <f>SUM(E8:G8)</f>
        <v>170</v>
      </c>
      <c r="I8" s="37">
        <v>132</v>
      </c>
      <c r="J8" s="76">
        <f>H8/D8</f>
        <v>1.2878787878787878</v>
      </c>
      <c r="K8" s="84">
        <v>4</v>
      </c>
      <c r="L8" s="33" t="s">
        <v>24</v>
      </c>
      <c r="M8" s="5"/>
    </row>
    <row r="9" spans="1:13" s="1" customFormat="1" ht="38.25" customHeight="1" thickBot="1" x14ac:dyDescent="0.35">
      <c r="A9" s="97"/>
      <c r="B9" s="97" t="s">
        <v>11</v>
      </c>
      <c r="C9" s="98"/>
      <c r="D9" s="26">
        <f t="shared" ref="D9" si="0">SUM(D7:D8)</f>
        <v>282</v>
      </c>
      <c r="E9" s="46">
        <f>SUM(E7:E8)</f>
        <v>14</v>
      </c>
      <c r="F9" s="60">
        <f>SUM(F7:F8)</f>
        <v>51</v>
      </c>
      <c r="G9" s="68">
        <f>SUM(G7:G8)</f>
        <v>285</v>
      </c>
      <c r="H9" s="47">
        <f>SUM(H7:H8)</f>
        <v>350</v>
      </c>
      <c r="I9" s="38">
        <f>SUM(I7:I8)</f>
        <v>282</v>
      </c>
      <c r="J9" s="77">
        <f>H9/D9</f>
        <v>1.2411347517730495</v>
      </c>
      <c r="K9" s="85">
        <v>4</v>
      </c>
      <c r="L9" s="9"/>
      <c r="M9" s="3"/>
    </row>
    <row r="10" spans="1:13" ht="49.5" x14ac:dyDescent="0.3">
      <c r="A10" s="99" t="s">
        <v>32</v>
      </c>
      <c r="B10" s="102" t="s">
        <v>3</v>
      </c>
      <c r="C10" s="7" t="s">
        <v>9</v>
      </c>
      <c r="D10" s="24">
        <v>182</v>
      </c>
      <c r="E10" s="42">
        <v>77</v>
      </c>
      <c r="F10" s="61">
        <v>74</v>
      </c>
      <c r="G10" s="69">
        <v>69</v>
      </c>
      <c r="H10" s="43">
        <f>SUM(E10:G10)</f>
        <v>220</v>
      </c>
      <c r="I10" s="36">
        <v>182</v>
      </c>
      <c r="J10" s="78">
        <f>H10/D10</f>
        <v>1.2087912087912087</v>
      </c>
      <c r="K10" s="83">
        <f>D10-I10</f>
        <v>0</v>
      </c>
      <c r="L10" s="14" t="s">
        <v>25</v>
      </c>
    </row>
    <row r="11" spans="1:13" ht="48.75" customHeight="1" x14ac:dyDescent="0.3">
      <c r="A11" s="100"/>
      <c r="B11" s="103"/>
      <c r="C11" s="6" t="s">
        <v>8</v>
      </c>
      <c r="D11" s="25">
        <v>72</v>
      </c>
      <c r="E11" s="44">
        <v>23</v>
      </c>
      <c r="F11" s="59">
        <v>106</v>
      </c>
      <c r="G11" s="67">
        <v>73</v>
      </c>
      <c r="H11" s="45">
        <f>SUM(E11:G11)</f>
        <v>202</v>
      </c>
      <c r="I11" s="37">
        <v>72</v>
      </c>
      <c r="J11" s="76">
        <f>H11/D11</f>
        <v>2.8055555555555554</v>
      </c>
      <c r="K11" s="84"/>
      <c r="L11" s="8"/>
    </row>
    <row r="12" spans="1:13" ht="39.75" customHeight="1" x14ac:dyDescent="0.3">
      <c r="A12" s="100"/>
      <c r="B12" s="104"/>
      <c r="C12" s="6" t="s">
        <v>17</v>
      </c>
      <c r="D12" s="25">
        <v>2</v>
      </c>
      <c r="E12" s="44"/>
      <c r="F12" s="59"/>
      <c r="G12" s="67"/>
      <c r="H12" s="45"/>
      <c r="I12" s="37"/>
      <c r="J12" s="79"/>
      <c r="K12" s="84"/>
      <c r="L12" s="12" t="s">
        <v>19</v>
      </c>
    </row>
    <row r="13" spans="1:13" ht="38.25" customHeight="1" x14ac:dyDescent="0.3">
      <c r="A13" s="100"/>
      <c r="B13" s="105" t="s">
        <v>4</v>
      </c>
      <c r="C13" s="6" t="s">
        <v>9</v>
      </c>
      <c r="D13" s="25">
        <v>146</v>
      </c>
      <c r="E13" s="44">
        <v>107</v>
      </c>
      <c r="F13" s="59">
        <v>50</v>
      </c>
      <c r="G13" s="67">
        <v>61</v>
      </c>
      <c r="H13" s="45">
        <f>SUM(E13:G13)</f>
        <v>218</v>
      </c>
      <c r="I13" s="37">
        <v>146</v>
      </c>
      <c r="J13" s="80">
        <f>H13/D13</f>
        <v>1.4931506849315068</v>
      </c>
      <c r="K13" s="84">
        <v>35</v>
      </c>
      <c r="L13" s="8"/>
    </row>
    <row r="14" spans="1:13" ht="31.5" customHeight="1" x14ac:dyDescent="0.3">
      <c r="A14" s="100"/>
      <c r="B14" s="103"/>
      <c r="C14" s="6" t="s">
        <v>8</v>
      </c>
      <c r="D14" s="25">
        <v>60</v>
      </c>
      <c r="E14" s="44">
        <v>20</v>
      </c>
      <c r="F14" s="59">
        <v>85</v>
      </c>
      <c r="G14" s="67">
        <v>46</v>
      </c>
      <c r="H14" s="45">
        <f>SUM(E14:G14)</f>
        <v>151</v>
      </c>
      <c r="I14" s="37">
        <v>60</v>
      </c>
      <c r="J14" s="76">
        <f>H14/D14</f>
        <v>2.5166666666666666</v>
      </c>
      <c r="K14" s="84"/>
      <c r="L14" s="33" t="s">
        <v>26</v>
      </c>
    </row>
    <row r="15" spans="1:13" ht="35.25" customHeight="1" x14ac:dyDescent="0.3">
      <c r="A15" s="101"/>
      <c r="B15" s="104"/>
      <c r="C15" s="6" t="s">
        <v>17</v>
      </c>
      <c r="D15" s="27">
        <v>2</v>
      </c>
      <c r="E15" s="48"/>
      <c r="F15" s="62"/>
      <c r="G15" s="70"/>
      <c r="H15" s="49"/>
      <c r="I15" s="37"/>
      <c r="J15" s="79"/>
      <c r="K15" s="84"/>
      <c r="L15" s="12" t="s">
        <v>19</v>
      </c>
    </row>
    <row r="16" spans="1:13" s="1" customFormat="1" ht="35.25" customHeight="1" thickBot="1" x14ac:dyDescent="0.35">
      <c r="A16" s="97"/>
      <c r="B16" s="97" t="s">
        <v>11</v>
      </c>
      <c r="C16" s="98"/>
      <c r="D16" s="28">
        <f>SUM(D10:D15)</f>
        <v>464</v>
      </c>
      <c r="E16" s="50">
        <f>SUM(E10:E14)</f>
        <v>227</v>
      </c>
      <c r="F16" s="63">
        <f>SUM(F10:F15)</f>
        <v>315</v>
      </c>
      <c r="G16" s="71">
        <f>SUM(G10:G15)</f>
        <v>249</v>
      </c>
      <c r="H16" s="47">
        <f>SUM(H10:H15)</f>
        <v>791</v>
      </c>
      <c r="I16" s="38">
        <f>SUM(I10:I15)</f>
        <v>460</v>
      </c>
      <c r="J16" s="77">
        <f>H16/D16</f>
        <v>1.7047413793103448</v>
      </c>
      <c r="K16" s="85">
        <f>SUM(K10:K15)</f>
        <v>35</v>
      </c>
      <c r="L16" s="9"/>
      <c r="M16" s="3"/>
    </row>
    <row r="17" spans="1:13" ht="30.75" customHeight="1" x14ac:dyDescent="0.3">
      <c r="A17" s="137" t="s">
        <v>33</v>
      </c>
      <c r="B17" s="90" t="s">
        <v>5</v>
      </c>
      <c r="C17" s="56" t="s">
        <v>9</v>
      </c>
      <c r="D17" s="29">
        <v>348</v>
      </c>
      <c r="E17" s="51">
        <v>9</v>
      </c>
      <c r="F17" s="58">
        <v>163</v>
      </c>
      <c r="G17" s="69">
        <v>164</v>
      </c>
      <c r="H17" s="52">
        <f>SUM(E17:G17)</f>
        <v>336</v>
      </c>
      <c r="I17" s="39">
        <v>348</v>
      </c>
      <c r="J17" s="75">
        <f>H17/D17</f>
        <v>0.96551724137931039</v>
      </c>
      <c r="K17" s="86">
        <v>7</v>
      </c>
      <c r="L17" s="34" t="s">
        <v>27</v>
      </c>
    </row>
    <row r="18" spans="1:13" ht="35.25" customHeight="1" x14ac:dyDescent="0.3">
      <c r="A18" s="138"/>
      <c r="B18" s="90"/>
      <c r="C18" s="6" t="s">
        <v>8</v>
      </c>
      <c r="D18" s="25">
        <v>60</v>
      </c>
      <c r="E18" s="44">
        <v>46</v>
      </c>
      <c r="F18" s="59">
        <v>110</v>
      </c>
      <c r="G18" s="67">
        <v>54</v>
      </c>
      <c r="H18" s="45">
        <f>SUM(E18:G18)</f>
        <v>210</v>
      </c>
      <c r="I18" s="37">
        <v>60</v>
      </c>
      <c r="J18" s="76">
        <f>H18/D18</f>
        <v>3.5</v>
      </c>
      <c r="K18" s="84"/>
      <c r="L18" s="8"/>
      <c r="M18" s="4"/>
    </row>
    <row r="19" spans="1:13" ht="32.25" customHeight="1" x14ac:dyDescent="0.3">
      <c r="A19" s="138"/>
      <c r="B19" s="91"/>
      <c r="C19" s="6" t="s">
        <v>17</v>
      </c>
      <c r="D19" s="25">
        <v>4</v>
      </c>
      <c r="E19" s="44">
        <v>1</v>
      </c>
      <c r="F19" s="59"/>
      <c r="G19" s="67"/>
      <c r="H19" s="45"/>
      <c r="I19" s="37">
        <v>1</v>
      </c>
      <c r="J19" s="76"/>
      <c r="K19" s="84"/>
      <c r="L19" s="8" t="s">
        <v>28</v>
      </c>
      <c r="M19" s="4"/>
    </row>
    <row r="20" spans="1:13" ht="35.25" customHeight="1" x14ac:dyDescent="0.3">
      <c r="A20" s="138"/>
      <c r="B20" s="92" t="s">
        <v>6</v>
      </c>
      <c r="C20" s="6" t="s">
        <v>9</v>
      </c>
      <c r="D20" s="25">
        <v>234</v>
      </c>
      <c r="E20" s="44">
        <v>12</v>
      </c>
      <c r="F20" s="59">
        <v>139</v>
      </c>
      <c r="G20" s="67">
        <v>184</v>
      </c>
      <c r="H20" s="45">
        <f>SUM(E20:G20)</f>
        <v>335</v>
      </c>
      <c r="I20" s="37">
        <v>234</v>
      </c>
      <c r="J20" s="76">
        <f>H20/D20</f>
        <v>1.4316239316239316</v>
      </c>
      <c r="K20" s="84">
        <v>8</v>
      </c>
      <c r="L20" s="8"/>
      <c r="M20" s="5"/>
    </row>
    <row r="21" spans="1:13" ht="33" customHeight="1" x14ac:dyDescent="0.3">
      <c r="A21" s="138"/>
      <c r="B21" s="93"/>
      <c r="C21" s="6" t="s">
        <v>8</v>
      </c>
      <c r="D21" s="25">
        <v>40</v>
      </c>
      <c r="E21" s="44">
        <v>28</v>
      </c>
      <c r="F21" s="59">
        <v>92</v>
      </c>
      <c r="G21" s="67">
        <v>26</v>
      </c>
      <c r="H21" s="45">
        <f>SUM(E21:G21)</f>
        <v>146</v>
      </c>
      <c r="I21" s="37">
        <v>40</v>
      </c>
      <c r="J21" s="76">
        <f>H21/D21</f>
        <v>3.65</v>
      </c>
      <c r="K21" s="84"/>
      <c r="L21" s="8"/>
      <c r="M21" s="5"/>
    </row>
    <row r="22" spans="1:13" ht="35.25" customHeight="1" x14ac:dyDescent="0.3">
      <c r="A22" s="139"/>
      <c r="B22" s="94"/>
      <c r="C22" s="6" t="s">
        <v>17</v>
      </c>
      <c r="D22" s="27">
        <v>4</v>
      </c>
      <c r="E22" s="48">
        <v>2</v>
      </c>
      <c r="F22" s="62"/>
      <c r="G22" s="70"/>
      <c r="H22" s="49">
        <v>2</v>
      </c>
      <c r="I22" s="37">
        <v>2</v>
      </c>
      <c r="J22" s="79"/>
      <c r="K22" s="84">
        <v>0</v>
      </c>
      <c r="L22" s="12" t="s">
        <v>20</v>
      </c>
      <c r="M22" s="5"/>
    </row>
    <row r="23" spans="1:13" s="1" customFormat="1" ht="33.75" customHeight="1" thickBot="1" x14ac:dyDescent="0.35">
      <c r="A23" s="139"/>
      <c r="B23" s="95" t="s">
        <v>11</v>
      </c>
      <c r="C23" s="96"/>
      <c r="D23" s="30">
        <f>SUM(D17:D22)</f>
        <v>690</v>
      </c>
      <c r="E23" s="53">
        <f>SUM(E17:E22)</f>
        <v>98</v>
      </c>
      <c r="F23" s="64">
        <f>SUM(F17:F22)</f>
        <v>504</v>
      </c>
      <c r="G23" s="72">
        <f>SUM(G17:G22)</f>
        <v>428</v>
      </c>
      <c r="H23" s="49">
        <f>SUM(E23:G23)</f>
        <v>1030</v>
      </c>
      <c r="I23" s="40">
        <f>SUM(I17:I22)</f>
        <v>685</v>
      </c>
      <c r="J23" s="81">
        <f>H23/D23</f>
        <v>1.4927536231884058</v>
      </c>
      <c r="K23" s="87">
        <f>SUM(K17:K22)</f>
        <v>15</v>
      </c>
      <c r="L23" s="12"/>
      <c r="M23" s="3"/>
    </row>
    <row r="24" spans="1:13" s="1" customFormat="1" ht="35.25" customHeight="1" thickBot="1" x14ac:dyDescent="0.35">
      <c r="A24" s="106" t="s">
        <v>10</v>
      </c>
      <c r="B24" s="107"/>
      <c r="C24" s="108"/>
      <c r="D24" s="31">
        <f t="shared" ref="D24:F24" si="1">D9+D16+D23</f>
        <v>1436</v>
      </c>
      <c r="E24" s="54">
        <f t="shared" si="1"/>
        <v>339</v>
      </c>
      <c r="F24" s="54">
        <f t="shared" si="1"/>
        <v>870</v>
      </c>
      <c r="G24" s="73">
        <f>SUM(G23,G16,G9)</f>
        <v>962</v>
      </c>
      <c r="H24" s="55">
        <f>H9+H16+H23</f>
        <v>2171</v>
      </c>
      <c r="I24" s="41">
        <f>SUM(I23,I16,I9)</f>
        <v>1427</v>
      </c>
      <c r="J24" s="82">
        <f>H24/D24</f>
        <v>1.5118384401114207</v>
      </c>
      <c r="K24" s="88">
        <f>K9+K16+K23</f>
        <v>54</v>
      </c>
      <c r="L24" s="13" t="s">
        <v>29</v>
      </c>
      <c r="M24" s="3"/>
    </row>
    <row r="25" spans="1:13" s="23" customFormat="1" ht="16.5" customHeight="1" x14ac:dyDescent="0.3">
      <c r="A25" s="17"/>
      <c r="B25" s="18"/>
      <c r="C25" s="18"/>
      <c r="D25" s="15"/>
      <c r="E25" s="19"/>
      <c r="F25" s="65"/>
      <c r="G25" s="74"/>
      <c r="H25" s="20"/>
      <c r="I25" s="21"/>
      <c r="J25" s="35"/>
      <c r="K25" s="21"/>
      <c r="L25" s="16"/>
      <c r="M25" s="22"/>
    </row>
  </sheetData>
  <mergeCells count="24">
    <mergeCell ref="A24:C24"/>
    <mergeCell ref="H5:H6"/>
    <mergeCell ref="A7:A9"/>
    <mergeCell ref="F5:G5"/>
    <mergeCell ref="A1:L1"/>
    <mergeCell ref="A2:L2"/>
    <mergeCell ref="A3:L3"/>
    <mergeCell ref="A4:C6"/>
    <mergeCell ref="D4:D6"/>
    <mergeCell ref="E4:H4"/>
    <mergeCell ref="I4:I6"/>
    <mergeCell ref="K4:K6"/>
    <mergeCell ref="L4:L6"/>
    <mergeCell ref="E5:E6"/>
    <mergeCell ref="J4:J6"/>
    <mergeCell ref="A17:A23"/>
    <mergeCell ref="B17:B19"/>
    <mergeCell ref="B20:B22"/>
    <mergeCell ref="B23:C23"/>
    <mergeCell ref="B9:C9"/>
    <mergeCell ref="A10:A16"/>
    <mergeCell ref="B10:B12"/>
    <mergeCell ref="B13:B15"/>
    <mergeCell ref="B16:C16"/>
  </mergeCells>
  <phoneticPr fontId="3" type="noConversion"/>
  <printOptions horizontalCentered="1" verticalCentered="1"/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공개현황</vt:lpstr>
      <vt:lpstr>공개현황!Print_Area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2025-01-23T23:59:17Z</cp:lastPrinted>
  <dcterms:created xsi:type="dcterms:W3CDTF">2022-02-11T05:43:18Z</dcterms:created>
  <dcterms:modified xsi:type="dcterms:W3CDTF">2026-02-04T08:02:32Z</dcterms:modified>
</cp:coreProperties>
</file>