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이연유\13. 운영위원회\2019년 운영위원회\"/>
    </mc:Choice>
  </mc:AlternateContent>
  <bookViews>
    <workbookView xWindow="0" yWindow="0" windowWidth="28800" windowHeight="12285" activeTab="1"/>
  </bookViews>
  <sheets>
    <sheet name="2018회계연도 학생생활관 및 게스트하우스 결산서" sheetId="3" r:id="rId1"/>
    <sheet name="2018회계연도 BTL생활관 결산서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B73" i="3"/>
  <c r="E72" i="3"/>
  <c r="E71" i="3"/>
  <c r="E73" i="3" s="1"/>
  <c r="E66" i="3"/>
  <c r="E65" i="3" s="1"/>
  <c r="F63" i="3"/>
  <c r="E63" i="3"/>
  <c r="G57" i="3"/>
  <c r="G56" i="3" s="1"/>
  <c r="F57" i="3"/>
  <c r="F56" i="3" s="1"/>
  <c r="F55" i="3" s="1"/>
  <c r="F54" i="3" s="1"/>
  <c r="E57" i="3"/>
  <c r="E56" i="3" s="1"/>
  <c r="G48" i="3"/>
  <c r="G47" i="3"/>
  <c r="F47" i="3"/>
  <c r="F46" i="3" s="1"/>
  <c r="E47" i="3"/>
  <c r="E46" i="3"/>
  <c r="G46" i="3" s="1"/>
  <c r="G45" i="3"/>
  <c r="G44" i="3"/>
  <c r="F44" i="3"/>
  <c r="E44" i="3"/>
  <c r="F43" i="3"/>
  <c r="E43" i="3"/>
  <c r="G43" i="3" s="1"/>
  <c r="G42" i="3"/>
  <c r="F41" i="3"/>
  <c r="E41" i="3"/>
  <c r="G41" i="3" s="1"/>
  <c r="G40" i="3"/>
  <c r="G39" i="3"/>
  <c r="F39" i="3"/>
  <c r="F38" i="3" s="1"/>
  <c r="E39" i="3"/>
  <c r="E38" i="3"/>
  <c r="G38" i="3" s="1"/>
  <c r="G37" i="3"/>
  <c r="G36" i="3"/>
  <c r="F35" i="3"/>
  <c r="E35" i="3"/>
  <c r="G35" i="3" s="1"/>
  <c r="G34" i="3"/>
  <c r="G33" i="3"/>
  <c r="F33" i="3"/>
  <c r="E33" i="3"/>
  <c r="G32" i="3"/>
  <c r="G31" i="3"/>
  <c r="G30" i="3"/>
  <c r="G29" i="3"/>
  <c r="G28" i="3"/>
  <c r="G27" i="3"/>
  <c r="G26" i="3"/>
  <c r="G25" i="3"/>
  <c r="G24" i="3"/>
  <c r="F23" i="3"/>
  <c r="F22" i="3" s="1"/>
  <c r="E23" i="3"/>
  <c r="E22" i="3" s="1"/>
  <c r="G21" i="3"/>
  <c r="G20" i="3"/>
  <c r="G19" i="3"/>
  <c r="F18" i="3"/>
  <c r="E18" i="3"/>
  <c r="G18" i="3" s="1"/>
  <c r="F17" i="3"/>
  <c r="G17" i="3" s="1"/>
  <c r="E17" i="3"/>
  <c r="E9" i="3"/>
  <c r="D9" i="3"/>
  <c r="F8" i="3"/>
  <c r="F7" i="3"/>
  <c r="F9" i="3" s="1"/>
  <c r="E44" i="2"/>
  <c r="D44" i="2"/>
  <c r="B44" i="2"/>
  <c r="E43" i="2"/>
  <c r="G39" i="2"/>
  <c r="G37" i="2"/>
  <c r="E37" i="2"/>
  <c r="E36" i="2" s="1"/>
  <c r="G36" i="2" s="1"/>
  <c r="F36" i="2"/>
  <c r="G35" i="2"/>
  <c r="G34" i="2"/>
  <c r="E34" i="2"/>
  <c r="G33" i="2"/>
  <c r="G32" i="2"/>
  <c r="E32" i="2"/>
  <c r="F31" i="2"/>
  <c r="G31" i="2" s="1"/>
  <c r="E31" i="2"/>
  <c r="G30" i="2"/>
  <c r="G29" i="2"/>
  <c r="E29" i="2"/>
  <c r="F28" i="2"/>
  <c r="G28" i="2" s="1"/>
  <c r="E28" i="2"/>
  <c r="G27" i="2"/>
  <c r="G26" i="2"/>
  <c r="F25" i="2"/>
  <c r="E25" i="2"/>
  <c r="G25" i="2" s="1"/>
  <c r="G24" i="2"/>
  <c r="E23" i="2"/>
  <c r="E16" i="2" s="1"/>
  <c r="G22" i="2"/>
  <c r="G21" i="2"/>
  <c r="G20" i="2"/>
  <c r="G19" i="2"/>
  <c r="F17" i="2"/>
  <c r="G17" i="2" s="1"/>
  <c r="E17" i="2"/>
  <c r="F16" i="2"/>
  <c r="F15" i="2" s="1"/>
  <c r="F14" i="2" s="1"/>
  <c r="E8" i="2"/>
  <c r="D8" i="2"/>
  <c r="F7" i="2"/>
  <c r="F8" i="2" s="1"/>
  <c r="G22" i="3" l="1"/>
  <c r="E16" i="3"/>
  <c r="E55" i="3"/>
  <c r="G23" i="3"/>
  <c r="F16" i="3"/>
  <c r="F15" i="3" s="1"/>
  <c r="E15" i="2"/>
  <c r="G16" i="2"/>
  <c r="G23" i="2"/>
  <c r="E15" i="3" l="1"/>
  <c r="G15" i="3" s="1"/>
  <c r="G16" i="3"/>
  <c r="E54" i="3"/>
  <c r="G54" i="3" s="1"/>
  <c r="G55" i="3"/>
  <c r="E14" i="2"/>
  <c r="G14" i="2" s="1"/>
  <c r="G15" i="2"/>
</calcChain>
</file>

<file path=xl/sharedStrings.xml><?xml version="1.0" encoding="utf-8"?>
<sst xmlns="http://schemas.openxmlformats.org/spreadsheetml/2006/main" count="169" uniqueCount="141">
  <si>
    <t>2018회계연도 수입대체경비 세입·세출 현황(BTL생활관)</t>
    <phoneticPr fontId="4" type="noConversion"/>
  </si>
  <si>
    <t xml:space="preserve"> 가. 세입</t>
    <phoneticPr fontId="11" type="noConversion"/>
  </si>
  <si>
    <t>[단위:원]</t>
    <phoneticPr fontId="11" type="noConversion"/>
  </si>
  <si>
    <t>부서명</t>
    <phoneticPr fontId="11" type="noConversion"/>
  </si>
  <si>
    <t>예산과목(세목)</t>
    <phoneticPr fontId="11" type="noConversion"/>
  </si>
  <si>
    <t>예산액(A)</t>
    <phoneticPr fontId="11" type="noConversion"/>
  </si>
  <si>
    <t>수입액(B)</t>
    <phoneticPr fontId="11" type="noConversion"/>
  </si>
  <si>
    <t>증감액(C=B-A)</t>
    <phoneticPr fontId="11" type="noConversion"/>
  </si>
  <si>
    <t>비고</t>
    <phoneticPr fontId="11" type="noConversion"/>
  </si>
  <si>
    <t>학생생활관</t>
    <phoneticPr fontId="11" type="noConversion"/>
  </si>
  <si>
    <t>학생생활관 사용료</t>
    <phoneticPr fontId="11" type="noConversion"/>
  </si>
  <si>
    <t>총계</t>
    <phoneticPr fontId="11" type="noConversion"/>
  </si>
  <si>
    <t xml:space="preserve"> 나. 세출</t>
    <phoneticPr fontId="11" type="noConversion"/>
  </si>
  <si>
    <t>세부사업명</t>
    <phoneticPr fontId="11" type="noConversion"/>
  </si>
  <si>
    <t>목그룹-목-세목</t>
    <phoneticPr fontId="11" type="noConversion"/>
  </si>
  <si>
    <t>예산액</t>
    <phoneticPr fontId="11" type="noConversion"/>
  </si>
  <si>
    <t>지출액</t>
    <phoneticPr fontId="11" type="noConversion"/>
  </si>
  <si>
    <t>잔액(불용액)</t>
    <phoneticPr fontId="11" type="noConversion"/>
  </si>
  <si>
    <t>(A)</t>
    <phoneticPr fontId="11" type="noConversion"/>
  </si>
  <si>
    <t>( B )</t>
    <phoneticPr fontId="11" type="noConversion"/>
  </si>
  <si>
    <t>(C=A-B)</t>
    <phoneticPr fontId="11" type="noConversion"/>
  </si>
  <si>
    <t xml:space="preserve">                     합계</t>
    <phoneticPr fontId="11" type="noConversion"/>
  </si>
  <si>
    <t>학생생활관운영</t>
    <phoneticPr fontId="11" type="noConversion"/>
  </si>
  <si>
    <t>소계</t>
    <phoneticPr fontId="11" type="noConversion"/>
  </si>
  <si>
    <t>물건비</t>
    <phoneticPr fontId="11" type="noConversion"/>
  </si>
  <si>
    <t>운영비</t>
    <phoneticPr fontId="11" type="noConversion"/>
  </si>
  <si>
    <t>일반수용비</t>
    <phoneticPr fontId="11" type="noConversion"/>
  </si>
  <si>
    <t>-</t>
    <phoneticPr fontId="11" type="noConversion"/>
  </si>
  <si>
    <t>공공요금 및 제세</t>
    <phoneticPr fontId="11" type="noConversion"/>
  </si>
  <si>
    <t>급식비</t>
    <phoneticPr fontId="11" type="noConversion"/>
  </si>
  <si>
    <t>임차료</t>
    <phoneticPr fontId="11" type="noConversion"/>
  </si>
  <si>
    <t>관리용역비</t>
    <phoneticPr fontId="11" type="noConversion"/>
  </si>
  <si>
    <t>여비</t>
    <phoneticPr fontId="11" type="noConversion"/>
  </si>
  <si>
    <t>국내여비</t>
    <phoneticPr fontId="11" type="noConversion"/>
  </si>
  <si>
    <t>업무추진비</t>
    <phoneticPr fontId="11" type="noConversion"/>
  </si>
  <si>
    <t>사업추진비</t>
    <phoneticPr fontId="11" type="noConversion"/>
  </si>
  <si>
    <t>202-00</t>
    <phoneticPr fontId="11" type="noConversion"/>
  </si>
  <si>
    <t>관서업무추진비</t>
    <phoneticPr fontId="11" type="noConversion"/>
  </si>
  <si>
    <t>이전지출</t>
    <phoneticPr fontId="11" type="noConversion"/>
  </si>
  <si>
    <t>보전금</t>
    <phoneticPr fontId="11" type="noConversion"/>
  </si>
  <si>
    <t xml:space="preserve">   장학금</t>
    <phoneticPr fontId="11" type="noConversion"/>
  </si>
  <si>
    <t>자산취득 및 운용</t>
    <phoneticPr fontId="11" type="noConversion"/>
  </si>
  <si>
    <t xml:space="preserve">      건설비</t>
    <phoneticPr fontId="11" type="noConversion"/>
  </si>
  <si>
    <t xml:space="preserve">         공사비</t>
    <phoneticPr fontId="11" type="noConversion"/>
  </si>
  <si>
    <t>유형자산</t>
    <phoneticPr fontId="11" type="noConversion"/>
  </si>
  <si>
    <t xml:space="preserve">   자산취득비</t>
    <phoneticPr fontId="11" type="noConversion"/>
  </si>
  <si>
    <t>예비비 및 기타</t>
    <phoneticPr fontId="11" type="noConversion"/>
  </si>
  <si>
    <t>예비비 및 기타</t>
    <phoneticPr fontId="11" type="noConversion"/>
  </si>
  <si>
    <t xml:space="preserve">         예비비</t>
    <phoneticPr fontId="11" type="noConversion"/>
  </si>
  <si>
    <t xml:space="preserve">   반환금</t>
    <phoneticPr fontId="11" type="noConversion"/>
  </si>
  <si>
    <t xml:space="preserve"> 다. 수입대체경비 자금수지</t>
    <phoneticPr fontId="11" type="noConversion"/>
  </si>
  <si>
    <t>[단위:원]</t>
    <phoneticPr fontId="11" type="noConversion"/>
  </si>
  <si>
    <t>부서명</t>
    <phoneticPr fontId="11" type="noConversion"/>
  </si>
  <si>
    <t>수입액(A)</t>
    <phoneticPr fontId="11" type="noConversion"/>
  </si>
  <si>
    <t>지출액(B)</t>
    <phoneticPr fontId="11" type="noConversion"/>
  </si>
  <si>
    <t>잔액(C=A-B)</t>
    <phoneticPr fontId="11" type="noConversion"/>
  </si>
  <si>
    <t>비  고</t>
    <phoneticPr fontId="11" type="noConversion"/>
  </si>
  <si>
    <t>학생생활관</t>
    <phoneticPr fontId="11" type="noConversion"/>
  </si>
  <si>
    <t>총계</t>
    <phoneticPr fontId="11" type="noConversion"/>
  </si>
  <si>
    <t>2018회계연도 수입대체경비 세입·세출 현황(학생생활관 및 게스트하우스)</t>
    <phoneticPr fontId="4" type="noConversion"/>
  </si>
  <si>
    <t>[단위:원]</t>
    <phoneticPr fontId="11" type="noConversion"/>
  </si>
  <si>
    <t>부서명</t>
    <phoneticPr fontId="11" type="noConversion"/>
  </si>
  <si>
    <t>예산과목(세목)</t>
    <phoneticPr fontId="11" type="noConversion"/>
  </si>
  <si>
    <t>예산액(A)</t>
    <phoneticPr fontId="11" type="noConversion"/>
  </si>
  <si>
    <t>수입액(B)</t>
    <phoneticPr fontId="11" type="noConversion"/>
  </si>
  <si>
    <t>증감액(C=B-A)</t>
    <phoneticPr fontId="11" type="noConversion"/>
  </si>
  <si>
    <t>비고</t>
    <phoneticPr fontId="11" type="noConversion"/>
  </si>
  <si>
    <t>학생생활관</t>
    <phoneticPr fontId="11" type="noConversion"/>
  </si>
  <si>
    <t>학생생활관 사용료</t>
    <phoneticPr fontId="11" type="noConversion"/>
  </si>
  <si>
    <t>교직원 생활관 사용료</t>
    <phoneticPr fontId="11" type="noConversion"/>
  </si>
  <si>
    <t xml:space="preserve"> 나. 세출</t>
    <phoneticPr fontId="11" type="noConversion"/>
  </si>
  <si>
    <t>부서명</t>
    <phoneticPr fontId="11" type="noConversion"/>
  </si>
  <si>
    <t>세부사업명</t>
    <phoneticPr fontId="11" type="noConversion"/>
  </si>
  <si>
    <t>목그룹-목-세목</t>
    <phoneticPr fontId="11" type="noConversion"/>
  </si>
  <si>
    <t>예산액</t>
    <phoneticPr fontId="11" type="noConversion"/>
  </si>
  <si>
    <t>지출액</t>
    <phoneticPr fontId="11" type="noConversion"/>
  </si>
  <si>
    <t>잔액(불용액)</t>
    <phoneticPr fontId="11" type="noConversion"/>
  </si>
  <si>
    <t>비고</t>
    <phoneticPr fontId="11" type="noConversion"/>
  </si>
  <si>
    <t>(A)</t>
    <phoneticPr fontId="11" type="noConversion"/>
  </si>
  <si>
    <t>( B )</t>
    <phoneticPr fontId="11" type="noConversion"/>
  </si>
  <si>
    <t>(C=A-B)</t>
    <phoneticPr fontId="11" type="noConversion"/>
  </si>
  <si>
    <t xml:space="preserve">                     합계</t>
    <phoneticPr fontId="11" type="noConversion"/>
  </si>
  <si>
    <t>학생생활관운영</t>
    <phoneticPr fontId="11" type="noConversion"/>
  </si>
  <si>
    <t>소계</t>
    <phoneticPr fontId="11" type="noConversion"/>
  </si>
  <si>
    <t>인건비</t>
    <phoneticPr fontId="11" type="noConversion"/>
  </si>
  <si>
    <t>기타직보수</t>
    <phoneticPr fontId="11" type="noConversion"/>
  </si>
  <si>
    <t>일용임금</t>
    <phoneticPr fontId="11" type="noConversion"/>
  </si>
  <si>
    <t xml:space="preserve">         연가보상비</t>
    <phoneticPr fontId="11" type="noConversion"/>
  </si>
  <si>
    <t>물건비</t>
    <phoneticPr fontId="11" type="noConversion"/>
  </si>
  <si>
    <t>운영비</t>
    <phoneticPr fontId="11" type="noConversion"/>
  </si>
  <si>
    <t>일반용역비</t>
    <phoneticPr fontId="11" type="noConversion"/>
  </si>
  <si>
    <t>일반수용비</t>
    <phoneticPr fontId="11" type="noConversion"/>
  </si>
  <si>
    <t>공공요금 및 제세</t>
    <phoneticPr fontId="11" type="noConversion"/>
  </si>
  <si>
    <t>피복비</t>
    <phoneticPr fontId="11" type="noConversion"/>
  </si>
  <si>
    <t>급식비</t>
    <phoneticPr fontId="11" type="noConversion"/>
  </si>
  <si>
    <t>특근매식비</t>
    <phoneticPr fontId="11" type="noConversion"/>
  </si>
  <si>
    <t>임차료</t>
    <phoneticPr fontId="11" type="noConversion"/>
  </si>
  <si>
    <t>시설장비유지비</t>
    <phoneticPr fontId="11" type="noConversion"/>
  </si>
  <si>
    <t>관리용역비</t>
    <phoneticPr fontId="11" type="noConversion"/>
  </si>
  <si>
    <t>여비</t>
    <phoneticPr fontId="11" type="noConversion"/>
  </si>
  <si>
    <t>국내여비</t>
    <phoneticPr fontId="11" type="noConversion"/>
  </si>
  <si>
    <t>업무추진비</t>
    <phoneticPr fontId="11" type="noConversion"/>
  </si>
  <si>
    <t>사업추진비</t>
    <phoneticPr fontId="11" type="noConversion"/>
  </si>
  <si>
    <t>202-00</t>
    <phoneticPr fontId="11" type="noConversion"/>
  </si>
  <si>
    <t>관서업무추진비</t>
    <phoneticPr fontId="11" type="noConversion"/>
  </si>
  <si>
    <t>이전지출</t>
    <phoneticPr fontId="11" type="noConversion"/>
  </si>
  <si>
    <t>보전금</t>
    <phoneticPr fontId="11" type="noConversion"/>
  </si>
  <si>
    <t xml:space="preserve">         장학금</t>
    <phoneticPr fontId="11" type="noConversion"/>
  </si>
  <si>
    <t>민간이전</t>
    <phoneticPr fontId="11" type="noConversion"/>
  </si>
  <si>
    <t xml:space="preserve">   기타직부담금</t>
    <phoneticPr fontId="11" type="noConversion"/>
  </si>
  <si>
    <t>자산취득 및 운용</t>
    <phoneticPr fontId="11" type="noConversion"/>
  </si>
  <si>
    <t>유형자산</t>
    <phoneticPr fontId="11" type="noConversion"/>
  </si>
  <si>
    <t xml:space="preserve">   자산취득비</t>
    <phoneticPr fontId="11" type="noConversion"/>
  </si>
  <si>
    <t>예비비 및 기타</t>
    <phoneticPr fontId="11" type="noConversion"/>
  </si>
  <si>
    <t xml:space="preserve">   반환금</t>
    <phoneticPr fontId="11" type="noConversion"/>
  </si>
  <si>
    <t xml:space="preserve"> 나. 세출</t>
    <phoneticPr fontId="11" type="noConversion"/>
  </si>
  <si>
    <t>[단위:원]</t>
    <phoneticPr fontId="11" type="noConversion"/>
  </si>
  <si>
    <t>예산액</t>
    <phoneticPr fontId="11" type="noConversion"/>
  </si>
  <si>
    <t>지출액</t>
    <phoneticPr fontId="11" type="noConversion"/>
  </si>
  <si>
    <t>잔액(불용액)</t>
    <phoneticPr fontId="11" type="noConversion"/>
  </si>
  <si>
    <t>(A)</t>
    <phoneticPr fontId="11" type="noConversion"/>
  </si>
  <si>
    <t>( B )</t>
    <phoneticPr fontId="11" type="noConversion"/>
  </si>
  <si>
    <t>(C=A-B)</t>
    <phoneticPr fontId="11" type="noConversion"/>
  </si>
  <si>
    <t xml:space="preserve">                     합계</t>
    <phoneticPr fontId="11" type="noConversion"/>
  </si>
  <si>
    <t>게스트하우스운영</t>
    <phoneticPr fontId="11" type="noConversion"/>
  </si>
  <si>
    <t>소계</t>
    <phoneticPr fontId="11" type="noConversion"/>
  </si>
  <si>
    <t>물건비</t>
    <phoneticPr fontId="11" type="noConversion"/>
  </si>
  <si>
    <t>운영비</t>
    <phoneticPr fontId="11" type="noConversion"/>
  </si>
  <si>
    <t>일반수용비</t>
    <phoneticPr fontId="11" type="noConversion"/>
  </si>
  <si>
    <t>시설장비유지비</t>
    <phoneticPr fontId="11" type="noConversion"/>
  </si>
  <si>
    <t xml:space="preserve">         관리용역비</t>
    <phoneticPr fontId="11" type="noConversion"/>
  </si>
  <si>
    <t>업무추진비</t>
    <phoneticPr fontId="11" type="noConversion"/>
  </si>
  <si>
    <t>관서업무추진비</t>
    <phoneticPr fontId="11" type="noConversion"/>
  </si>
  <si>
    <t>유형자산</t>
    <phoneticPr fontId="11" type="noConversion"/>
  </si>
  <si>
    <t xml:space="preserve">   자산취득비</t>
    <phoneticPr fontId="11" type="noConversion"/>
  </si>
  <si>
    <t xml:space="preserve"> 다. 수입대체경비 자금수지</t>
    <phoneticPr fontId="11" type="noConversion"/>
  </si>
  <si>
    <t>수입액(A)</t>
    <phoneticPr fontId="11" type="noConversion"/>
  </si>
  <si>
    <t>지출액(B)</t>
    <phoneticPr fontId="11" type="noConversion"/>
  </si>
  <si>
    <t>잔액(C=A-B)</t>
    <phoneticPr fontId="11" type="noConversion"/>
  </si>
  <si>
    <t>비  고</t>
    <phoneticPr fontId="11" type="noConversion"/>
  </si>
  <si>
    <t>학생생활관(게스트하우스)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</si>
</sst>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 ;[Red]\-#,##0\ "/>
    <numFmt numFmtId="177" formatCode="_ * #,##0_ ;_ * \-#,##0_ ;_ * &quot;0&quot;_ ;_ @_ "/>
    <numFmt numFmtId="178" formatCode="#,##0_ "/>
    <numFmt numFmtId="179" formatCode="#,##0_);[Red]\(#,##0\)"/>
  </numFmts>
  <fonts count="24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name val="바탕체"/>
      <family val="1"/>
      <charset val="129"/>
    </font>
    <font>
      <sz val="9"/>
      <name val="바탕체"/>
      <family val="1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41" fontId="8" fillId="0" borderId="0" xfId="4" applyFont="1" applyFill="1" applyAlignment="1">
      <alignment horizontal="right" vertical="center"/>
    </xf>
    <xf numFmtId="176" fontId="8" fillId="0" borderId="0" xfId="4" applyNumberFormat="1" applyFont="1" applyFill="1" applyAlignment="1">
      <alignment vertical="center"/>
    </xf>
    <xf numFmtId="41" fontId="8" fillId="0" borderId="0" xfId="4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41" fontId="12" fillId="0" borderId="0" xfId="4" applyFont="1" applyFill="1" applyAlignment="1">
      <alignment horizontal="right" vertical="center"/>
    </xf>
    <xf numFmtId="176" fontId="12" fillId="0" borderId="0" xfId="4" applyNumberFormat="1" applyFont="1" applyFill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2" fillId="0" borderId="0" xfId="3" applyFont="1" applyFill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41" fontId="13" fillId="2" borderId="2" xfId="4" applyFont="1" applyFill="1" applyBorder="1" applyAlignment="1">
      <alignment horizontal="center" vertical="center"/>
    </xf>
    <xf numFmtId="176" fontId="13" fillId="2" borderId="2" xfId="4" applyNumberFormat="1" applyFont="1" applyFill="1" applyBorder="1" applyAlignment="1">
      <alignment horizontal="center" vertical="center"/>
    </xf>
    <xf numFmtId="41" fontId="13" fillId="2" borderId="3" xfId="4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41" fontId="16" fillId="0" borderId="5" xfId="4" applyFont="1" applyFill="1" applyBorder="1" applyAlignment="1">
      <alignment horizontal="center" vertical="center"/>
    </xf>
    <xf numFmtId="177" fontId="16" fillId="0" borderId="5" xfId="4" applyNumberFormat="1" applyFont="1" applyFill="1" applyBorder="1" applyAlignment="1">
      <alignment vertical="center"/>
    </xf>
    <xf numFmtId="177" fontId="16" fillId="0" borderId="5" xfId="3" applyNumberFormat="1" applyFont="1" applyFill="1" applyBorder="1" applyAlignment="1">
      <alignment vertical="center"/>
    </xf>
    <xf numFmtId="41" fontId="16" fillId="0" borderId="6" xfId="4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41" fontId="13" fillId="3" borderId="7" xfId="4" applyFont="1" applyFill="1" applyBorder="1" applyAlignment="1">
      <alignment horizontal="center" vertical="center"/>
    </xf>
    <xf numFmtId="41" fontId="13" fillId="3" borderId="8" xfId="4" applyFont="1" applyFill="1" applyBorder="1" applyAlignment="1">
      <alignment horizontal="center" vertical="center"/>
    </xf>
    <xf numFmtId="177" fontId="13" fillId="3" borderId="8" xfId="4" applyNumberFormat="1" applyFont="1" applyFill="1" applyBorder="1" applyAlignment="1">
      <alignment vertical="center"/>
    </xf>
    <xf numFmtId="41" fontId="13" fillId="3" borderId="9" xfId="4" applyFont="1" applyFill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left" vertical="center"/>
    </xf>
    <xf numFmtId="41" fontId="17" fillId="0" borderId="0" xfId="4" applyFont="1" applyFill="1" applyAlignment="1">
      <alignment horizontal="right" vertical="center"/>
    </xf>
    <xf numFmtId="176" fontId="17" fillId="0" borderId="0" xfId="4" applyNumberFormat="1" applyFont="1" applyFill="1" applyAlignment="1">
      <alignment vertical="center"/>
    </xf>
    <xf numFmtId="41" fontId="17" fillId="0" borderId="0" xfId="4" applyFont="1" applyFill="1" applyAlignment="1">
      <alignment vertical="center"/>
    </xf>
    <xf numFmtId="0" fontId="15" fillId="0" borderId="0" xfId="3" applyFont="1" applyFill="1" applyAlignment="1">
      <alignment horizontal="left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top" wrapText="1"/>
    </xf>
    <xf numFmtId="0" fontId="7" fillId="4" borderId="25" xfId="2" applyFont="1" applyFill="1" applyBorder="1" applyAlignment="1">
      <alignment horizontal="center" vertical="center"/>
    </xf>
    <xf numFmtId="0" fontId="7" fillId="4" borderId="26" xfId="2" applyFont="1" applyFill="1" applyBorder="1" applyAlignment="1">
      <alignment horizontal="center" vertical="center"/>
    </xf>
    <xf numFmtId="41" fontId="7" fillId="4" borderId="21" xfId="2" applyNumberFormat="1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top" wrapText="1"/>
    </xf>
    <xf numFmtId="0" fontId="18" fillId="0" borderId="16" xfId="1" applyFont="1" applyFill="1" applyBorder="1" applyAlignment="1">
      <alignment horizontal="center" vertical="top" wrapText="1"/>
    </xf>
    <xf numFmtId="0" fontId="7" fillId="5" borderId="27" xfId="2" applyFont="1" applyFill="1" applyBorder="1" applyAlignment="1">
      <alignment horizontal="center" vertical="center"/>
    </xf>
    <xf numFmtId="0" fontId="7" fillId="5" borderId="26" xfId="2" applyFont="1" applyFill="1" applyBorder="1" applyAlignment="1">
      <alignment horizontal="center" vertical="center"/>
    </xf>
    <xf numFmtId="41" fontId="7" fillId="5" borderId="21" xfId="2" applyNumberFormat="1" applyFont="1" applyFill="1" applyBorder="1" applyAlignment="1">
      <alignment horizontal="center" vertical="center"/>
    </xf>
    <xf numFmtId="0" fontId="7" fillId="5" borderId="24" xfId="2" applyFont="1" applyFill="1" applyBorder="1" applyAlignment="1">
      <alignment horizontal="center" vertical="center"/>
    </xf>
    <xf numFmtId="0" fontId="7" fillId="6" borderId="27" xfId="1" applyFont="1" applyFill="1" applyBorder="1" applyAlignment="1">
      <alignment horizontal="left" vertical="center"/>
    </xf>
    <xf numFmtId="0" fontId="7" fillId="6" borderId="26" xfId="1" applyFont="1" applyFill="1" applyBorder="1" applyAlignment="1">
      <alignment horizontal="left" vertical="center"/>
    </xf>
    <xf numFmtId="41" fontId="7" fillId="6" borderId="5" xfId="4" applyFont="1" applyFill="1" applyBorder="1" applyAlignment="1">
      <alignment horizontal="right" vertical="center"/>
    </xf>
    <xf numFmtId="41" fontId="7" fillId="6" borderId="21" xfId="2" applyNumberFormat="1" applyFont="1" applyFill="1" applyBorder="1" applyAlignment="1">
      <alignment horizontal="center" vertical="center"/>
    </xf>
    <xf numFmtId="41" fontId="7" fillId="6" borderId="6" xfId="4" applyFont="1" applyFill="1" applyBorder="1" applyAlignment="1">
      <alignment horizontal="right" vertical="center"/>
    </xf>
    <xf numFmtId="0" fontId="7" fillId="7" borderId="27" xfId="1" applyFont="1" applyFill="1" applyBorder="1" applyAlignment="1">
      <alignment horizontal="left" vertical="center" indent="2"/>
    </xf>
    <xf numFmtId="0" fontId="7" fillId="7" borderId="26" xfId="1" applyFont="1" applyFill="1" applyBorder="1" applyAlignment="1">
      <alignment horizontal="left" vertical="center" indent="2"/>
    </xf>
    <xf numFmtId="41" fontId="7" fillId="7" borderId="5" xfId="4" applyFont="1" applyFill="1" applyBorder="1" applyAlignment="1">
      <alignment horizontal="right" vertical="center"/>
    </xf>
    <xf numFmtId="41" fontId="7" fillId="7" borderId="21" xfId="2" applyNumberFormat="1" applyFont="1" applyFill="1" applyBorder="1" applyAlignment="1">
      <alignment horizontal="center" vertical="center"/>
    </xf>
    <xf numFmtId="41" fontId="7" fillId="7" borderId="6" xfId="4" applyFont="1" applyFill="1" applyBorder="1" applyAlignment="1">
      <alignment horizontal="right" vertical="center"/>
    </xf>
    <xf numFmtId="0" fontId="18" fillId="0" borderId="27" xfId="1" applyFont="1" applyFill="1" applyBorder="1" applyAlignment="1">
      <alignment horizontal="left" vertical="center" indent="3"/>
    </xf>
    <xf numFmtId="0" fontId="18" fillId="0" borderId="26" xfId="1" applyFont="1" applyFill="1" applyBorder="1" applyAlignment="1">
      <alignment horizontal="left" vertical="center" indent="3"/>
    </xf>
    <xf numFmtId="41" fontId="18" fillId="0" borderId="5" xfId="4" applyFont="1" applyFill="1" applyBorder="1" applyAlignment="1" applyProtection="1">
      <alignment vertical="center"/>
      <protection locked="0"/>
    </xf>
    <xf numFmtId="178" fontId="18" fillId="0" borderId="5" xfId="1" applyNumberFormat="1" applyFont="1" applyBorder="1" applyAlignment="1">
      <alignment horizontal="right" vertical="center"/>
    </xf>
    <xf numFmtId="41" fontId="7" fillId="0" borderId="6" xfId="4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41" fontId="18" fillId="0" borderId="5" xfId="4" applyFont="1" applyBorder="1" applyAlignment="1" applyProtection="1">
      <alignment vertical="center"/>
      <protection locked="0"/>
    </xf>
    <xf numFmtId="41" fontId="18" fillId="0" borderId="21" xfId="2" applyNumberFormat="1" applyFont="1" applyFill="1" applyBorder="1" applyAlignment="1">
      <alignment horizontal="center" vertical="center"/>
    </xf>
    <xf numFmtId="41" fontId="19" fillId="0" borderId="5" xfId="4" applyNumberFormat="1" applyFont="1" applyFill="1" applyBorder="1" applyAlignment="1">
      <alignment horizontal="center" vertical="center"/>
    </xf>
    <xf numFmtId="41" fontId="7" fillId="7" borderId="5" xfId="4" applyFont="1" applyFill="1" applyBorder="1" applyAlignment="1" applyProtection="1">
      <alignment vertical="center"/>
      <protection locked="0"/>
    </xf>
    <xf numFmtId="41" fontId="7" fillId="7" borderId="28" xfId="4" applyFont="1" applyFill="1" applyBorder="1" applyAlignment="1">
      <alignment horizontal="right" vertical="center"/>
    </xf>
    <xf numFmtId="41" fontId="7" fillId="0" borderId="28" xfId="4" applyFont="1" applyFill="1" applyBorder="1" applyAlignment="1">
      <alignment horizontal="right" vertical="center"/>
    </xf>
    <xf numFmtId="41" fontId="18" fillId="0" borderId="5" xfId="4" applyFont="1" applyBorder="1" applyAlignment="1">
      <alignment horizontal="right" vertical="center"/>
    </xf>
    <xf numFmtId="41" fontId="7" fillId="6" borderId="28" xfId="4" applyFont="1" applyFill="1" applyBorder="1" applyAlignment="1">
      <alignment horizontal="right" vertical="center"/>
    </xf>
    <xf numFmtId="41" fontId="7" fillId="7" borderId="29" xfId="4" applyFont="1" applyFill="1" applyBorder="1" applyAlignment="1">
      <alignment horizontal="right" vertical="center"/>
    </xf>
    <xf numFmtId="0" fontId="18" fillId="0" borderId="30" xfId="1" applyFont="1" applyFill="1" applyBorder="1" applyAlignment="1">
      <alignment horizontal="left" vertical="center" indent="2"/>
    </xf>
    <xf numFmtId="0" fontId="7" fillId="0" borderId="31" xfId="1" applyFont="1" applyFill="1" applyBorder="1" applyAlignment="1">
      <alignment horizontal="left" vertical="center" indent="2"/>
    </xf>
    <xf numFmtId="41" fontId="18" fillId="0" borderId="29" xfId="4" applyFont="1" applyFill="1" applyBorder="1" applyAlignment="1">
      <alignment horizontal="right" vertical="center"/>
    </xf>
    <xf numFmtId="0" fontId="7" fillId="7" borderId="27" xfId="1" applyFont="1" applyFill="1" applyBorder="1" applyAlignment="1">
      <alignment horizontal="left" vertical="center"/>
    </xf>
    <xf numFmtId="0" fontId="7" fillId="7" borderId="26" xfId="1" applyFont="1" applyFill="1" applyBorder="1" applyAlignment="1">
      <alignment horizontal="left" vertical="center"/>
    </xf>
    <xf numFmtId="0" fontId="18" fillId="0" borderId="27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left" vertical="center"/>
    </xf>
    <xf numFmtId="0" fontId="7" fillId="7" borderId="30" xfId="1" applyFont="1" applyFill="1" applyBorder="1" applyAlignment="1">
      <alignment horizontal="left" vertical="center" indent="2"/>
    </xf>
    <xf numFmtId="0" fontId="7" fillId="7" borderId="31" xfId="1" applyFont="1" applyFill="1" applyBorder="1" applyAlignment="1">
      <alignment horizontal="left" vertical="center" indent="2"/>
    </xf>
    <xf numFmtId="0" fontId="18" fillId="0" borderId="2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32" xfId="1" applyFont="1" applyFill="1" applyBorder="1" applyAlignment="1">
      <alignment horizontal="center" vertical="top" wrapText="1"/>
    </xf>
    <xf numFmtId="0" fontId="18" fillId="0" borderId="33" xfId="1" applyFont="1" applyFill="1" applyBorder="1" applyAlignment="1">
      <alignment horizontal="center" vertical="top" wrapText="1"/>
    </xf>
    <xf numFmtId="0" fontId="18" fillId="0" borderId="34" xfId="1" applyFont="1" applyFill="1" applyBorder="1" applyAlignment="1">
      <alignment horizontal="left" vertical="center" indent="2"/>
    </xf>
    <xf numFmtId="0" fontId="7" fillId="0" borderId="35" xfId="1" applyFont="1" applyFill="1" applyBorder="1" applyAlignment="1">
      <alignment horizontal="left" vertical="center" indent="2"/>
    </xf>
    <xf numFmtId="41" fontId="18" fillId="0" borderId="8" xfId="4" applyFont="1" applyFill="1" applyBorder="1" applyAlignment="1">
      <alignment horizontal="right" vertical="center"/>
    </xf>
    <xf numFmtId="41" fontId="18" fillId="0" borderId="8" xfId="2" applyNumberFormat="1" applyFont="1" applyFill="1" applyBorder="1" applyAlignment="1">
      <alignment horizontal="center" vertical="center"/>
    </xf>
    <xf numFmtId="41" fontId="7" fillId="0" borderId="9" xfId="4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left" vertical="center" indent="2"/>
    </xf>
    <xf numFmtId="0" fontId="7" fillId="0" borderId="0" xfId="1" applyFont="1" applyFill="1" applyBorder="1" applyAlignment="1">
      <alignment horizontal="left" vertical="center" indent="2"/>
    </xf>
    <xf numFmtId="41" fontId="18" fillId="0" borderId="0" xfId="4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center" vertical="center"/>
    </xf>
    <xf numFmtId="41" fontId="7" fillId="0" borderId="0" xfId="4" applyFont="1" applyFill="1" applyBorder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179" fontId="13" fillId="2" borderId="2" xfId="4" applyNumberFormat="1" applyFont="1" applyFill="1" applyBorder="1" applyAlignment="1">
      <alignment horizontal="center" vertical="center"/>
    </xf>
    <xf numFmtId="179" fontId="13" fillId="2" borderId="3" xfId="4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horizontal="distributed" vertical="center" indent="1"/>
    </xf>
    <xf numFmtId="177" fontId="16" fillId="0" borderId="5" xfId="4" applyNumberFormat="1" applyFont="1" applyFill="1" applyBorder="1" applyAlignment="1">
      <alignment horizontal="right" vertical="center"/>
    </xf>
    <xf numFmtId="177" fontId="16" fillId="0" borderId="5" xfId="4" applyNumberFormat="1" applyFont="1" applyFill="1" applyBorder="1" applyAlignment="1">
      <alignment horizontal="right" vertical="center"/>
    </xf>
    <xf numFmtId="177" fontId="16" fillId="0" borderId="21" xfId="4" applyNumberFormat="1" applyFont="1" applyFill="1" applyBorder="1" applyAlignment="1">
      <alignment horizontal="right" vertical="center"/>
    </xf>
    <xf numFmtId="179" fontId="16" fillId="0" borderId="5" xfId="4" applyNumberFormat="1" applyFont="1" applyFill="1" applyBorder="1" applyAlignment="1">
      <alignment horizontal="center" vertical="center"/>
    </xf>
    <xf numFmtId="179" fontId="16" fillId="0" borderId="6" xfId="4" applyNumberFormat="1" applyFont="1" applyFill="1" applyBorder="1" applyAlignment="1">
      <alignment horizontal="center" vertical="center"/>
    </xf>
    <xf numFmtId="0" fontId="13" fillId="3" borderId="7" xfId="3" applyFont="1" applyFill="1" applyBorder="1" applyAlignment="1">
      <alignment horizontal="center" vertical="center"/>
    </xf>
    <xf numFmtId="177" fontId="13" fillId="3" borderId="8" xfId="4" applyNumberFormat="1" applyFont="1" applyFill="1" applyBorder="1" applyAlignment="1">
      <alignment horizontal="right" vertical="center"/>
    </xf>
    <xf numFmtId="177" fontId="13" fillId="3" borderId="34" xfId="4" applyNumberFormat="1" applyFont="1" applyFill="1" applyBorder="1" applyAlignment="1">
      <alignment horizontal="center" vertical="center"/>
    </xf>
    <xf numFmtId="177" fontId="13" fillId="3" borderId="37" xfId="4" applyNumberFormat="1" applyFont="1" applyFill="1" applyBorder="1" applyAlignment="1">
      <alignment horizontal="center" vertical="center"/>
    </xf>
    <xf numFmtId="177" fontId="13" fillId="3" borderId="38" xfId="4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41" fontId="21" fillId="0" borderId="0" xfId="4" applyFont="1" applyAlignment="1">
      <alignment horizontal="center" vertical="center"/>
    </xf>
    <xf numFmtId="0" fontId="1" fillId="0" borderId="0" xfId="2" applyAlignment="1">
      <alignment vertical="center"/>
    </xf>
    <xf numFmtId="41" fontId="1" fillId="0" borderId="0" xfId="2" applyNumberFormat="1" applyAlignment="1">
      <alignment vertical="center"/>
    </xf>
    <xf numFmtId="0" fontId="16" fillId="0" borderId="4" xfId="3" applyFont="1" applyFill="1" applyBorder="1" applyAlignment="1">
      <alignment horizontal="center" vertical="center"/>
    </xf>
    <xf numFmtId="0" fontId="1" fillId="0" borderId="20" xfId="2" applyBorder="1">
      <alignment vertical="center"/>
    </xf>
    <xf numFmtId="41" fontId="7" fillId="6" borderId="27" xfId="4" applyFont="1" applyFill="1" applyBorder="1" applyAlignment="1">
      <alignment horizontal="right" vertical="center"/>
    </xf>
    <xf numFmtId="41" fontId="7" fillId="7" borderId="27" xfId="4" applyFont="1" applyFill="1" applyBorder="1" applyAlignment="1">
      <alignment horizontal="right" vertical="center"/>
    </xf>
    <xf numFmtId="0" fontId="18" fillId="0" borderId="27" xfId="1" applyFont="1" applyFill="1" applyBorder="1" applyAlignment="1">
      <alignment horizontal="left" vertical="center"/>
    </xf>
    <xf numFmtId="0" fontId="18" fillId="0" borderId="26" xfId="1" applyFont="1" applyFill="1" applyBorder="1" applyAlignment="1">
      <alignment horizontal="left" vertical="center"/>
    </xf>
    <xf numFmtId="41" fontId="18" fillId="0" borderId="5" xfId="4" applyFont="1" applyFill="1" applyBorder="1" applyAlignment="1">
      <alignment horizontal="right" vertical="center"/>
    </xf>
    <xf numFmtId="41" fontId="7" fillId="7" borderId="27" xfId="4" applyFont="1" applyFill="1" applyBorder="1" applyAlignment="1" applyProtection="1">
      <alignment vertical="center"/>
      <protection locked="0"/>
    </xf>
    <xf numFmtId="41" fontId="7" fillId="7" borderId="30" xfId="4" applyFont="1" applyFill="1" applyBorder="1" applyAlignment="1">
      <alignment horizontal="right" vertical="center"/>
    </xf>
    <xf numFmtId="0" fontId="18" fillId="0" borderId="31" xfId="1" applyFont="1" applyFill="1" applyBorder="1" applyAlignment="1">
      <alignment horizontal="left" vertical="center" indent="2"/>
    </xf>
    <xf numFmtId="41" fontId="18" fillId="0" borderId="33" xfId="2" applyNumberFormat="1" applyFont="1" applyFill="1" applyBorder="1" applyAlignment="1">
      <alignment horizontal="center" vertical="center"/>
    </xf>
    <xf numFmtId="41" fontId="22" fillId="6" borderId="5" xfId="4" applyFont="1" applyFill="1" applyBorder="1" applyAlignment="1">
      <alignment horizontal="right" vertical="center"/>
    </xf>
    <xf numFmtId="41" fontId="22" fillId="7" borderId="5" xfId="4" applyFont="1" applyFill="1" applyBorder="1" applyAlignment="1">
      <alignment horizontal="right" vertical="center"/>
    </xf>
    <xf numFmtId="41" fontId="23" fillId="0" borderId="5" xfId="4" applyFont="1" applyBorder="1" applyAlignment="1" applyProtection="1">
      <alignment vertical="center"/>
      <protection locked="0"/>
    </xf>
    <xf numFmtId="0" fontId="18" fillId="0" borderId="5" xfId="1" applyFont="1" applyFill="1" applyBorder="1" applyAlignment="1">
      <alignment horizontal="left" vertical="center"/>
    </xf>
    <xf numFmtId="0" fontId="7" fillId="7" borderId="5" xfId="1" applyFont="1" applyFill="1" applyBorder="1" applyAlignment="1">
      <alignment horizontal="left" vertical="center" indent="2"/>
    </xf>
    <xf numFmtId="0" fontId="18" fillId="0" borderId="5" xfId="1" applyFont="1" applyFill="1" applyBorder="1" applyAlignment="1">
      <alignment horizontal="left" vertical="center" indent="3"/>
    </xf>
    <xf numFmtId="41" fontId="23" fillId="0" borderId="5" xfId="4" applyFont="1" applyBorder="1" applyAlignment="1">
      <alignment horizontal="right" vertical="center"/>
    </xf>
    <xf numFmtId="0" fontId="7" fillId="6" borderId="5" xfId="1" applyFont="1" applyFill="1" applyBorder="1" applyAlignment="1">
      <alignment horizontal="left" vertical="center"/>
    </xf>
    <xf numFmtId="41" fontId="22" fillId="7" borderId="29" xfId="4" applyFont="1" applyFill="1" applyBorder="1" applyAlignment="1">
      <alignment horizontal="right" vertical="center"/>
    </xf>
    <xf numFmtId="41" fontId="23" fillId="0" borderId="8" xfId="4" applyFont="1" applyFill="1" applyBorder="1" applyAlignment="1">
      <alignment horizontal="right" vertical="center"/>
    </xf>
    <xf numFmtId="0" fontId="16" fillId="0" borderId="4" xfId="3" applyFont="1" applyFill="1" applyBorder="1" applyAlignment="1">
      <alignment horizontal="distributed" vertical="center" indent="1"/>
    </xf>
    <xf numFmtId="177" fontId="16" fillId="0" borderId="27" xfId="4" applyNumberFormat="1" applyFont="1" applyFill="1" applyBorder="1" applyAlignment="1">
      <alignment horizontal="center" vertical="center"/>
    </xf>
    <xf numFmtId="177" fontId="16" fillId="0" borderId="26" xfId="4" applyNumberFormat="1" applyFont="1" applyFill="1" applyBorder="1" applyAlignment="1">
      <alignment horizontal="center" vertical="center"/>
    </xf>
    <xf numFmtId="177" fontId="16" fillId="0" borderId="29" xfId="4" applyNumberFormat="1" applyFont="1" applyFill="1" applyBorder="1" applyAlignment="1">
      <alignment horizontal="right" vertical="center"/>
    </xf>
    <xf numFmtId="177" fontId="16" fillId="0" borderId="16" xfId="4" applyNumberFormat="1" applyFont="1" applyFill="1" applyBorder="1" applyAlignment="1">
      <alignment horizontal="right" vertical="center"/>
    </xf>
    <xf numFmtId="179" fontId="16" fillId="0" borderId="27" xfId="4" applyNumberFormat="1" applyFont="1" applyFill="1" applyBorder="1" applyAlignment="1">
      <alignment horizontal="center" vertical="center"/>
    </xf>
    <xf numFmtId="179" fontId="16" fillId="0" borderId="25" xfId="4" applyNumberFormat="1" applyFont="1" applyFill="1" applyBorder="1" applyAlignment="1">
      <alignment horizontal="center" vertical="center"/>
    </xf>
    <xf numFmtId="179" fontId="16" fillId="0" borderId="39" xfId="4" applyNumberFormat="1" applyFont="1" applyFill="1" applyBorder="1" applyAlignment="1">
      <alignment horizontal="center" vertical="center"/>
    </xf>
  </cellXfs>
  <cellStyles count="5">
    <cellStyle name="쉼표 [0] 2" xfId="4"/>
    <cellStyle name="표준" xfId="0" builtinId="0"/>
    <cellStyle name="표준 2" xfId="2"/>
    <cellStyle name="표준_~MGwokjRD" xfId="1"/>
    <cellStyle name="표준_2007결산서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3"/>
  <sheetViews>
    <sheetView zoomScaleNormal="100" workbookViewId="0">
      <selection activeCell="A2" sqref="A2:H2"/>
    </sheetView>
  </sheetViews>
  <sheetFormatPr defaultRowHeight="13.5"/>
  <cols>
    <col min="1" max="1" width="27.5" style="5" customWidth="1"/>
    <col min="2" max="2" width="11.5" style="6" customWidth="1"/>
    <col min="3" max="3" width="13.5" style="7" customWidth="1"/>
    <col min="4" max="5" width="22.125" style="8" customWidth="1"/>
    <col min="6" max="6" width="18.75" style="8" customWidth="1"/>
    <col min="7" max="7" width="18.75" style="9" customWidth="1"/>
    <col min="8" max="8" width="14.75" style="5" customWidth="1"/>
    <col min="9" max="11" width="9" style="10"/>
    <col min="12" max="16384" width="9" style="5"/>
  </cols>
  <sheetData>
    <row r="2" spans="1:11" s="4" customFormat="1" ht="24" customHeight="1">
      <c r="A2" s="1" t="s">
        <v>59</v>
      </c>
      <c r="B2" s="1"/>
      <c r="C2" s="1"/>
      <c r="D2" s="1"/>
      <c r="E2" s="1"/>
      <c r="F2" s="1"/>
      <c r="G2" s="1"/>
      <c r="H2" s="1"/>
      <c r="I2" s="2"/>
      <c r="J2" s="3"/>
    </row>
    <row r="3" spans="1:11" ht="12.75" customHeight="1"/>
    <row r="4" spans="1:11" ht="12.75" customHeight="1"/>
    <row r="5" spans="1:11" s="11" customFormat="1" ht="17.100000000000001" customHeight="1" thickBot="1">
      <c r="A5" s="11" t="s">
        <v>1</v>
      </c>
      <c r="B5" s="12"/>
      <c r="C5" s="13"/>
      <c r="D5" s="14"/>
      <c r="E5" s="14"/>
      <c r="F5" s="14"/>
      <c r="G5" s="15" t="s">
        <v>60</v>
      </c>
      <c r="I5" s="16"/>
      <c r="J5" s="16"/>
      <c r="K5" s="16"/>
    </row>
    <row r="6" spans="1:11" s="22" customFormat="1" ht="27" customHeight="1" thickBot="1">
      <c r="A6" s="17" t="s">
        <v>61</v>
      </c>
      <c r="B6" s="18" t="s">
        <v>62</v>
      </c>
      <c r="C6" s="18"/>
      <c r="D6" s="19" t="s">
        <v>63</v>
      </c>
      <c r="E6" s="19" t="s">
        <v>64</v>
      </c>
      <c r="F6" s="19" t="s">
        <v>65</v>
      </c>
      <c r="G6" s="18" t="s">
        <v>66</v>
      </c>
      <c r="H6" s="20"/>
      <c r="I6" s="21"/>
      <c r="J6" s="21"/>
      <c r="K6" s="21"/>
    </row>
    <row r="7" spans="1:11" s="29" customFormat="1" ht="18" customHeight="1" thickTop="1">
      <c r="A7" s="138" t="s">
        <v>67</v>
      </c>
      <c r="B7" s="24" t="s">
        <v>68</v>
      </c>
      <c r="C7" s="24"/>
      <c r="D7" s="25">
        <v>2249533000</v>
      </c>
      <c r="E7" s="26">
        <v>2250213434</v>
      </c>
      <c r="F7" s="25">
        <f>E7-D7</f>
        <v>680434</v>
      </c>
      <c r="G7" s="24"/>
      <c r="H7" s="27"/>
      <c r="I7" s="28"/>
      <c r="J7" s="28"/>
      <c r="K7" s="28"/>
    </row>
    <row r="8" spans="1:11" s="29" customFormat="1" ht="18" customHeight="1">
      <c r="A8" s="139"/>
      <c r="B8" s="24" t="s">
        <v>69</v>
      </c>
      <c r="C8" s="24"/>
      <c r="D8" s="25">
        <v>69900000</v>
      </c>
      <c r="E8" s="26">
        <v>65275000</v>
      </c>
      <c r="F8" s="25">
        <f>E8-D8</f>
        <v>-4625000</v>
      </c>
      <c r="G8" s="24"/>
      <c r="H8" s="27"/>
      <c r="I8" s="28"/>
      <c r="J8" s="28"/>
      <c r="K8" s="28"/>
    </row>
    <row r="9" spans="1:11" s="29" customFormat="1" ht="18" customHeight="1" thickBot="1">
      <c r="A9" s="30" t="s">
        <v>11</v>
      </c>
      <c r="B9" s="31"/>
      <c r="C9" s="31"/>
      <c r="D9" s="32">
        <f>SUM(D7:D8)</f>
        <v>2319433000</v>
      </c>
      <c r="E9" s="32">
        <f>SUM(E7:E8)</f>
        <v>2315488434</v>
      </c>
      <c r="F9" s="32">
        <f>SUM(F7:F8)</f>
        <v>-3944566</v>
      </c>
      <c r="G9" s="31"/>
      <c r="H9" s="33"/>
      <c r="I9" s="28"/>
      <c r="J9" s="28"/>
      <c r="K9" s="28"/>
    </row>
    <row r="10" spans="1:11" s="29" customFormat="1" ht="22.5" customHeight="1">
      <c r="A10" s="34"/>
      <c r="B10" s="35"/>
      <c r="C10" s="36"/>
      <c r="D10" s="37"/>
      <c r="E10" s="37"/>
      <c r="F10" s="37"/>
      <c r="G10" s="38"/>
      <c r="I10" s="28"/>
      <c r="J10" s="28"/>
      <c r="K10" s="28"/>
    </row>
    <row r="11" spans="1:11" s="29" customFormat="1" ht="18" customHeight="1" thickBot="1">
      <c r="A11" s="11" t="s">
        <v>70</v>
      </c>
      <c r="B11" s="39"/>
      <c r="C11" s="36"/>
      <c r="D11" s="37"/>
      <c r="E11" s="37"/>
      <c r="F11" s="37"/>
      <c r="G11" s="15" t="s">
        <v>60</v>
      </c>
      <c r="I11" s="28"/>
      <c r="J11" s="28"/>
      <c r="K11" s="28"/>
    </row>
    <row r="12" spans="1:11" s="46" customFormat="1" ht="27" customHeight="1">
      <c r="A12" s="40" t="s">
        <v>71</v>
      </c>
      <c r="B12" s="41" t="s">
        <v>72</v>
      </c>
      <c r="C12" s="42" t="s">
        <v>73</v>
      </c>
      <c r="D12" s="43"/>
      <c r="E12" s="41" t="s">
        <v>74</v>
      </c>
      <c r="F12" s="44" t="s">
        <v>75</v>
      </c>
      <c r="G12" s="41" t="s">
        <v>76</v>
      </c>
      <c r="H12" s="45" t="s">
        <v>77</v>
      </c>
    </row>
    <row r="13" spans="1:11" s="46" customFormat="1" ht="27" customHeight="1">
      <c r="A13" s="47"/>
      <c r="B13" s="48"/>
      <c r="C13" s="49"/>
      <c r="D13" s="50"/>
      <c r="E13" s="48"/>
      <c r="F13" s="51"/>
      <c r="G13" s="48"/>
      <c r="H13" s="52"/>
    </row>
    <row r="14" spans="1:11" s="46" customFormat="1" ht="16.5">
      <c r="A14" s="53"/>
      <c r="B14" s="54"/>
      <c r="C14" s="55"/>
      <c r="D14" s="56"/>
      <c r="E14" s="57" t="s">
        <v>78</v>
      </c>
      <c r="F14" s="58" t="s">
        <v>79</v>
      </c>
      <c r="G14" s="57" t="s">
        <v>80</v>
      </c>
      <c r="H14" s="59"/>
    </row>
    <row r="15" spans="1:11" s="46" customFormat="1" ht="16.5">
      <c r="A15" s="60" t="s">
        <v>67</v>
      </c>
      <c r="B15" s="61" t="s">
        <v>81</v>
      </c>
      <c r="C15" s="61"/>
      <c r="D15" s="62"/>
      <c r="E15" s="63">
        <f>E16</f>
        <v>2249533000</v>
      </c>
      <c r="F15" s="63">
        <f>F16</f>
        <v>1396072490</v>
      </c>
      <c r="G15" s="63">
        <f t="shared" ref="G15:G16" si="0">E15-F15</f>
        <v>853460510</v>
      </c>
      <c r="H15" s="64"/>
    </row>
    <row r="16" spans="1:11" s="46" customFormat="1" ht="16.5" customHeight="1">
      <c r="A16" s="65"/>
      <c r="B16" s="66" t="s">
        <v>82</v>
      </c>
      <c r="C16" s="67" t="s">
        <v>83</v>
      </c>
      <c r="D16" s="68"/>
      <c r="E16" s="69">
        <f>E17+E22+E38+E43+E46</f>
        <v>2249533000</v>
      </c>
      <c r="F16" s="69">
        <f>F17+F22+F38+F43+F46</f>
        <v>1396072490</v>
      </c>
      <c r="G16" s="69">
        <f t="shared" si="0"/>
        <v>853460510</v>
      </c>
      <c r="H16" s="70"/>
    </row>
    <row r="17" spans="1:8" s="4" customFormat="1" ht="15.95" customHeight="1">
      <c r="A17" s="65"/>
      <c r="B17" s="66"/>
      <c r="C17" s="71" t="s">
        <v>84</v>
      </c>
      <c r="D17" s="72"/>
      <c r="E17" s="73">
        <f>E18</f>
        <v>462368000</v>
      </c>
      <c r="F17" s="140">
        <f>F18</f>
        <v>458510700</v>
      </c>
      <c r="G17" s="74">
        <f>E17-F17</f>
        <v>3857300</v>
      </c>
      <c r="H17" s="75"/>
    </row>
    <row r="18" spans="1:8" s="4" customFormat="1" ht="15.95" customHeight="1">
      <c r="A18" s="65"/>
      <c r="B18" s="66"/>
      <c r="C18" s="76" t="s">
        <v>84</v>
      </c>
      <c r="D18" s="77"/>
      <c r="E18" s="78">
        <f>E19+E20+E21</f>
        <v>462368000</v>
      </c>
      <c r="F18" s="141">
        <f>F19+F20+F21</f>
        <v>458510700</v>
      </c>
      <c r="G18" s="79">
        <f>E18-F18</f>
        <v>3857300</v>
      </c>
      <c r="H18" s="80"/>
    </row>
    <row r="19" spans="1:8" s="86" customFormat="1" ht="15.95" customHeight="1">
      <c r="A19" s="65"/>
      <c r="B19" s="66"/>
      <c r="C19" s="81" t="s">
        <v>85</v>
      </c>
      <c r="D19" s="82"/>
      <c r="E19" s="83">
        <v>437568000</v>
      </c>
      <c r="F19" s="87">
        <v>435442410</v>
      </c>
      <c r="G19" s="88">
        <f>E19-F19</f>
        <v>2125590</v>
      </c>
      <c r="H19" s="85"/>
    </row>
    <row r="20" spans="1:8" s="4" customFormat="1" ht="15.95" customHeight="1">
      <c r="A20" s="65"/>
      <c r="B20" s="66"/>
      <c r="C20" s="81" t="s">
        <v>86</v>
      </c>
      <c r="D20" s="82"/>
      <c r="E20" s="83">
        <v>12200000</v>
      </c>
      <c r="F20" s="93">
        <v>10262700</v>
      </c>
      <c r="G20" s="88">
        <f t="shared" ref="G20:G48" si="1">E20-F20</f>
        <v>1937300</v>
      </c>
      <c r="H20" s="85"/>
    </row>
    <row r="21" spans="1:8" s="4" customFormat="1" ht="15.95" customHeight="1">
      <c r="A21" s="65"/>
      <c r="B21" s="66"/>
      <c r="C21" s="142" t="s">
        <v>87</v>
      </c>
      <c r="D21" s="143"/>
      <c r="E21" s="83">
        <v>12600000</v>
      </c>
      <c r="F21" s="93">
        <v>12805590</v>
      </c>
      <c r="G21" s="88">
        <f t="shared" si="1"/>
        <v>-205590</v>
      </c>
      <c r="H21" s="85"/>
    </row>
    <row r="22" spans="1:8" s="86" customFormat="1" ht="15.95" customHeight="1">
      <c r="A22" s="65"/>
      <c r="B22" s="66"/>
      <c r="C22" s="71" t="s">
        <v>88</v>
      </c>
      <c r="D22" s="72"/>
      <c r="E22" s="73">
        <f>E23+E33+E35</f>
        <v>1614253000</v>
      </c>
      <c r="F22" s="140">
        <f>F23+F33+F35</f>
        <v>767542610</v>
      </c>
      <c r="G22" s="74">
        <f t="shared" si="1"/>
        <v>846710390</v>
      </c>
      <c r="H22" s="75"/>
    </row>
    <row r="23" spans="1:8" s="86" customFormat="1" ht="15.95" customHeight="1">
      <c r="A23" s="65"/>
      <c r="B23" s="66"/>
      <c r="C23" s="76" t="s">
        <v>89</v>
      </c>
      <c r="D23" s="77"/>
      <c r="E23" s="78">
        <f>E24+E25+E26+E27+E28+E29+E30+E31+E32</f>
        <v>1584453000</v>
      </c>
      <c r="F23" s="141">
        <f>F24+F25+F26+F27+F28+F29+F30+F31+F32</f>
        <v>746837260</v>
      </c>
      <c r="G23" s="79">
        <f t="shared" si="1"/>
        <v>837615740</v>
      </c>
      <c r="H23" s="80"/>
    </row>
    <row r="24" spans="1:8" s="86" customFormat="1" ht="15.95" customHeight="1">
      <c r="A24" s="65"/>
      <c r="B24" s="66"/>
      <c r="C24" s="81" t="s">
        <v>90</v>
      </c>
      <c r="D24" s="82"/>
      <c r="E24" s="144">
        <v>42000000</v>
      </c>
      <c r="F24" s="144">
        <v>28619570</v>
      </c>
      <c r="G24" s="88">
        <f t="shared" si="1"/>
        <v>13380430</v>
      </c>
      <c r="H24" s="92"/>
    </row>
    <row r="25" spans="1:8" s="86" customFormat="1" ht="15.95" customHeight="1">
      <c r="A25" s="65"/>
      <c r="B25" s="66"/>
      <c r="C25" s="81" t="s">
        <v>91</v>
      </c>
      <c r="D25" s="82"/>
      <c r="E25" s="83">
        <v>38380000</v>
      </c>
      <c r="F25" s="87">
        <v>38379910</v>
      </c>
      <c r="G25" s="88">
        <f t="shared" si="1"/>
        <v>90</v>
      </c>
      <c r="H25" s="92"/>
    </row>
    <row r="26" spans="1:8" s="86" customFormat="1" ht="15.95" customHeight="1">
      <c r="A26" s="65"/>
      <c r="B26" s="66"/>
      <c r="C26" s="81" t="s">
        <v>92</v>
      </c>
      <c r="D26" s="82"/>
      <c r="E26" s="83">
        <v>157288000</v>
      </c>
      <c r="F26" s="87">
        <v>157285490</v>
      </c>
      <c r="G26" s="88">
        <f t="shared" si="1"/>
        <v>2510</v>
      </c>
      <c r="H26" s="92"/>
    </row>
    <row r="27" spans="1:8" s="86" customFormat="1" ht="15.95" customHeight="1">
      <c r="A27" s="65"/>
      <c r="B27" s="66"/>
      <c r="C27" s="81" t="s">
        <v>93</v>
      </c>
      <c r="D27" s="82"/>
      <c r="E27" s="83">
        <v>5000000</v>
      </c>
      <c r="F27" s="87">
        <v>5000000</v>
      </c>
      <c r="G27" s="88">
        <f t="shared" si="1"/>
        <v>0</v>
      </c>
      <c r="H27" s="92"/>
    </row>
    <row r="28" spans="1:8" s="86" customFormat="1" ht="15.95" customHeight="1">
      <c r="A28" s="65"/>
      <c r="B28" s="66"/>
      <c r="C28" s="81" t="s">
        <v>94</v>
      </c>
      <c r="D28" s="82"/>
      <c r="E28" s="83">
        <v>287501000</v>
      </c>
      <c r="F28" s="87">
        <v>287205590</v>
      </c>
      <c r="G28" s="88">
        <f t="shared" si="1"/>
        <v>295410</v>
      </c>
      <c r="H28" s="92"/>
    </row>
    <row r="29" spans="1:8" s="86" customFormat="1" ht="15.95" customHeight="1">
      <c r="A29" s="65"/>
      <c r="B29" s="66"/>
      <c r="C29" s="81" t="s">
        <v>95</v>
      </c>
      <c r="D29" s="82"/>
      <c r="E29" s="83">
        <v>216000</v>
      </c>
      <c r="F29" s="87">
        <v>159000</v>
      </c>
      <c r="G29" s="88">
        <f t="shared" si="1"/>
        <v>57000</v>
      </c>
      <c r="H29" s="92"/>
    </row>
    <row r="30" spans="1:8" s="86" customFormat="1" ht="15.95" customHeight="1">
      <c r="A30" s="65"/>
      <c r="B30" s="66"/>
      <c r="C30" s="81" t="s">
        <v>96</v>
      </c>
      <c r="D30" s="82"/>
      <c r="E30" s="83">
        <v>2438000</v>
      </c>
      <c r="F30" s="87">
        <v>2438400</v>
      </c>
      <c r="G30" s="88">
        <f t="shared" si="1"/>
        <v>-400</v>
      </c>
      <c r="H30" s="92"/>
    </row>
    <row r="31" spans="1:8" s="86" customFormat="1" ht="15.95" customHeight="1">
      <c r="A31" s="65"/>
      <c r="B31" s="66"/>
      <c r="C31" s="81" t="s">
        <v>97</v>
      </c>
      <c r="D31" s="82"/>
      <c r="E31" s="83">
        <v>850240000</v>
      </c>
      <c r="F31" s="87">
        <v>35110300</v>
      </c>
      <c r="G31" s="88">
        <f t="shared" si="1"/>
        <v>815129700</v>
      </c>
      <c r="H31" s="92"/>
    </row>
    <row r="32" spans="1:8" s="86" customFormat="1" ht="15.95" customHeight="1">
      <c r="A32" s="65"/>
      <c r="B32" s="66"/>
      <c r="C32" s="81" t="s">
        <v>98</v>
      </c>
      <c r="D32" s="82"/>
      <c r="E32" s="83">
        <v>201390000</v>
      </c>
      <c r="F32" s="87">
        <v>192639000</v>
      </c>
      <c r="G32" s="88">
        <f t="shared" si="1"/>
        <v>8751000</v>
      </c>
      <c r="H32" s="92"/>
    </row>
    <row r="33" spans="1:8" s="86" customFormat="1" ht="15.95" customHeight="1">
      <c r="A33" s="65"/>
      <c r="B33" s="66"/>
      <c r="C33" s="76" t="s">
        <v>99</v>
      </c>
      <c r="D33" s="77"/>
      <c r="E33" s="90">
        <f>E34</f>
        <v>4200000</v>
      </c>
      <c r="F33" s="145">
        <f>F34</f>
        <v>1460080</v>
      </c>
      <c r="G33" s="79">
        <f t="shared" si="1"/>
        <v>2739920</v>
      </c>
      <c r="H33" s="91"/>
    </row>
    <row r="34" spans="1:8" s="86" customFormat="1" ht="15.95" customHeight="1">
      <c r="A34" s="65"/>
      <c r="B34" s="66"/>
      <c r="C34" s="81" t="s">
        <v>100</v>
      </c>
      <c r="D34" s="82"/>
      <c r="E34" s="83">
        <v>4200000</v>
      </c>
      <c r="F34" s="87">
        <v>1460080</v>
      </c>
      <c r="G34" s="88">
        <f t="shared" si="1"/>
        <v>2739920</v>
      </c>
      <c r="H34" s="92"/>
    </row>
    <row r="35" spans="1:8" s="86" customFormat="1" ht="15.95" customHeight="1">
      <c r="A35" s="65"/>
      <c r="B35" s="66"/>
      <c r="C35" s="76" t="s">
        <v>101</v>
      </c>
      <c r="D35" s="77"/>
      <c r="E35" s="78">
        <f>E36+E37</f>
        <v>25600000</v>
      </c>
      <c r="F35" s="141">
        <f>F36+F37</f>
        <v>19245270</v>
      </c>
      <c r="G35" s="79">
        <f t="shared" si="1"/>
        <v>6354730</v>
      </c>
      <c r="H35" s="91"/>
    </row>
    <row r="36" spans="1:8" s="86" customFormat="1" ht="15.95" customHeight="1">
      <c r="A36" s="65"/>
      <c r="B36" s="66"/>
      <c r="C36" s="81" t="s">
        <v>102</v>
      </c>
      <c r="D36" s="82" t="s">
        <v>103</v>
      </c>
      <c r="E36" s="83">
        <v>17500000</v>
      </c>
      <c r="F36" s="93">
        <v>13597880</v>
      </c>
      <c r="G36" s="88">
        <f t="shared" si="1"/>
        <v>3902120</v>
      </c>
      <c r="H36" s="92"/>
    </row>
    <row r="37" spans="1:8" s="86" customFormat="1" ht="15.95" customHeight="1">
      <c r="A37" s="65"/>
      <c r="B37" s="66"/>
      <c r="C37" s="81" t="s">
        <v>104</v>
      </c>
      <c r="D37" s="82" t="s">
        <v>103</v>
      </c>
      <c r="E37" s="83">
        <v>8100000</v>
      </c>
      <c r="F37" s="93">
        <v>5647390</v>
      </c>
      <c r="G37" s="88">
        <f t="shared" si="1"/>
        <v>2452610</v>
      </c>
      <c r="H37" s="92"/>
    </row>
    <row r="38" spans="1:8" s="86" customFormat="1" ht="15.95" customHeight="1">
      <c r="A38" s="65"/>
      <c r="B38" s="66"/>
      <c r="C38" s="71" t="s">
        <v>105</v>
      </c>
      <c r="D38" s="72"/>
      <c r="E38" s="73">
        <f>E39+E41</f>
        <v>67880000</v>
      </c>
      <c r="F38" s="140">
        <f>F39+F41</f>
        <v>65244880</v>
      </c>
      <c r="G38" s="74">
        <f t="shared" si="1"/>
        <v>2635120</v>
      </c>
      <c r="H38" s="94"/>
    </row>
    <row r="39" spans="1:8" s="86" customFormat="1" ht="15.95" customHeight="1">
      <c r="A39" s="65"/>
      <c r="B39" s="66"/>
      <c r="C39" s="76" t="s">
        <v>106</v>
      </c>
      <c r="D39" s="77"/>
      <c r="E39" s="78">
        <f>E40</f>
        <v>35496000</v>
      </c>
      <c r="F39" s="141">
        <f>F40</f>
        <v>33117030</v>
      </c>
      <c r="G39" s="79">
        <f t="shared" si="1"/>
        <v>2378970</v>
      </c>
      <c r="H39" s="91"/>
    </row>
    <row r="40" spans="1:8" s="86" customFormat="1" ht="15.95" customHeight="1">
      <c r="A40" s="65"/>
      <c r="B40" s="66"/>
      <c r="C40" s="142" t="s">
        <v>107</v>
      </c>
      <c r="D40" s="143"/>
      <c r="E40" s="98">
        <v>35496000</v>
      </c>
      <c r="F40" s="98">
        <v>33117030</v>
      </c>
      <c r="G40" s="88">
        <f t="shared" si="1"/>
        <v>2378970</v>
      </c>
      <c r="H40" s="92"/>
    </row>
    <row r="41" spans="1:8" s="86" customFormat="1" ht="15.95" customHeight="1">
      <c r="A41" s="65"/>
      <c r="B41" s="66"/>
      <c r="C41" s="103" t="s">
        <v>108</v>
      </c>
      <c r="D41" s="104"/>
      <c r="E41" s="95">
        <f>E42</f>
        <v>32384000</v>
      </c>
      <c r="F41" s="146">
        <f>F42</f>
        <v>32127850</v>
      </c>
      <c r="G41" s="79">
        <f t="shared" si="1"/>
        <v>256150</v>
      </c>
      <c r="H41" s="91"/>
    </row>
    <row r="42" spans="1:8" s="86" customFormat="1" ht="15.95" customHeight="1">
      <c r="A42" s="65"/>
      <c r="B42" s="66"/>
      <c r="C42" s="96" t="s">
        <v>109</v>
      </c>
      <c r="D42" s="147"/>
      <c r="E42" s="98">
        <v>32384000</v>
      </c>
      <c r="F42" s="98">
        <v>32127850</v>
      </c>
      <c r="G42" s="88">
        <f t="shared" si="1"/>
        <v>256150</v>
      </c>
      <c r="H42" s="92"/>
    </row>
    <row r="43" spans="1:8" s="86" customFormat="1" ht="15.95" customHeight="1">
      <c r="A43" s="65"/>
      <c r="B43" s="66"/>
      <c r="C43" s="71" t="s">
        <v>110</v>
      </c>
      <c r="D43" s="72"/>
      <c r="E43" s="73">
        <f>E44</f>
        <v>75032000</v>
      </c>
      <c r="F43" s="140">
        <f>F44</f>
        <v>74775500</v>
      </c>
      <c r="G43" s="74">
        <f t="shared" si="1"/>
        <v>256500</v>
      </c>
      <c r="H43" s="94"/>
    </row>
    <row r="44" spans="1:8" s="86" customFormat="1" ht="15.95" customHeight="1">
      <c r="A44" s="65"/>
      <c r="B44" s="66"/>
      <c r="C44" s="76" t="s">
        <v>111</v>
      </c>
      <c r="D44" s="77"/>
      <c r="E44" s="95">
        <f>E45</f>
        <v>75032000</v>
      </c>
      <c r="F44" s="146">
        <f>F45</f>
        <v>74775500</v>
      </c>
      <c r="G44" s="79">
        <f t="shared" si="1"/>
        <v>256500</v>
      </c>
      <c r="H44" s="91"/>
    </row>
    <row r="45" spans="1:8" s="86" customFormat="1" ht="15.95" customHeight="1">
      <c r="A45" s="65"/>
      <c r="B45" s="66"/>
      <c r="C45" s="96" t="s">
        <v>112</v>
      </c>
      <c r="D45" s="97"/>
      <c r="E45" s="98">
        <v>75032000</v>
      </c>
      <c r="F45" s="98">
        <v>74775500</v>
      </c>
      <c r="G45" s="88">
        <f t="shared" si="1"/>
        <v>256500</v>
      </c>
      <c r="H45" s="92"/>
    </row>
    <row r="46" spans="1:8" s="86" customFormat="1" ht="15.95" customHeight="1">
      <c r="A46" s="65"/>
      <c r="B46" s="66"/>
      <c r="C46" s="71" t="s">
        <v>113</v>
      </c>
      <c r="D46" s="72"/>
      <c r="E46" s="73">
        <f>E47</f>
        <v>30000000</v>
      </c>
      <c r="F46" s="140">
        <f>F47</f>
        <v>29998800</v>
      </c>
      <c r="G46" s="74">
        <f t="shared" si="1"/>
        <v>1200</v>
      </c>
      <c r="H46" s="94"/>
    </row>
    <row r="47" spans="1:8" s="86" customFormat="1" ht="15.95" customHeight="1">
      <c r="A47" s="65"/>
      <c r="B47" s="66"/>
      <c r="C47" s="103" t="s">
        <v>113</v>
      </c>
      <c r="D47" s="104"/>
      <c r="E47" s="95">
        <f>E48</f>
        <v>30000000</v>
      </c>
      <c r="F47" s="146">
        <f>F48</f>
        <v>29998800</v>
      </c>
      <c r="G47" s="79">
        <f t="shared" si="1"/>
        <v>1200</v>
      </c>
      <c r="H47" s="91"/>
    </row>
    <row r="48" spans="1:8" s="86" customFormat="1" ht="15.95" customHeight="1" thickBot="1">
      <c r="A48" s="107"/>
      <c r="B48" s="108"/>
      <c r="C48" s="109" t="s">
        <v>114</v>
      </c>
      <c r="D48" s="110"/>
      <c r="E48" s="111">
        <v>30000000</v>
      </c>
      <c r="F48" s="111">
        <v>29998800</v>
      </c>
      <c r="G48" s="148">
        <f t="shared" si="1"/>
        <v>1200</v>
      </c>
      <c r="H48" s="113"/>
    </row>
    <row r="49" spans="1:8" s="86" customFormat="1" ht="24" customHeight="1">
      <c r="A49" s="114"/>
      <c r="B49" s="114"/>
      <c r="C49" s="115"/>
      <c r="D49" s="116"/>
      <c r="E49" s="117"/>
      <c r="F49" s="117"/>
      <c r="G49" s="118"/>
      <c r="H49" s="119"/>
    </row>
    <row r="50" spans="1:8" s="86" customFormat="1" ht="18" customHeight="1" thickBot="1">
      <c r="A50" s="11" t="s">
        <v>115</v>
      </c>
      <c r="B50" s="39"/>
      <c r="C50" s="36"/>
      <c r="D50" s="37"/>
      <c r="E50" s="37"/>
      <c r="F50" s="37"/>
      <c r="G50" s="15" t="s">
        <v>116</v>
      </c>
      <c r="H50" s="29"/>
    </row>
    <row r="51" spans="1:8" s="86" customFormat="1" ht="15.95" customHeight="1">
      <c r="A51" s="40" t="s">
        <v>71</v>
      </c>
      <c r="B51" s="41" t="s">
        <v>72</v>
      </c>
      <c r="C51" s="42" t="s">
        <v>73</v>
      </c>
      <c r="D51" s="43"/>
      <c r="E51" s="41" t="s">
        <v>117</v>
      </c>
      <c r="F51" s="44" t="s">
        <v>118</v>
      </c>
      <c r="G51" s="41" t="s">
        <v>119</v>
      </c>
      <c r="H51" s="45" t="s">
        <v>77</v>
      </c>
    </row>
    <row r="52" spans="1:8" s="86" customFormat="1" ht="15.95" customHeight="1">
      <c r="A52" s="47"/>
      <c r="B52" s="48"/>
      <c r="C52" s="49"/>
      <c r="D52" s="50"/>
      <c r="E52" s="48"/>
      <c r="F52" s="51"/>
      <c r="G52" s="48"/>
      <c r="H52" s="52"/>
    </row>
    <row r="53" spans="1:8" s="86" customFormat="1" ht="15.95" customHeight="1">
      <c r="A53" s="53"/>
      <c r="B53" s="54"/>
      <c r="C53" s="55"/>
      <c r="D53" s="56"/>
      <c r="E53" s="57" t="s">
        <v>120</v>
      </c>
      <c r="F53" s="58" t="s">
        <v>121</v>
      </c>
      <c r="G53" s="57" t="s">
        <v>122</v>
      </c>
      <c r="H53" s="59"/>
    </row>
    <row r="54" spans="1:8" s="86" customFormat="1" ht="15.95" customHeight="1">
      <c r="A54" s="60" t="s">
        <v>67</v>
      </c>
      <c r="B54" s="61" t="s">
        <v>123</v>
      </c>
      <c r="C54" s="61"/>
      <c r="D54" s="62"/>
      <c r="E54" s="63">
        <f>E55</f>
        <v>69900000</v>
      </c>
      <c r="F54" s="63">
        <f>F55</f>
        <v>61294830</v>
      </c>
      <c r="G54" s="63">
        <f t="shared" ref="G54:G55" si="2">E54-F54</f>
        <v>8605170</v>
      </c>
      <c r="H54" s="64"/>
    </row>
    <row r="55" spans="1:8" s="86" customFormat="1" ht="15.95" customHeight="1">
      <c r="A55" s="65"/>
      <c r="B55" s="66" t="s">
        <v>124</v>
      </c>
      <c r="C55" s="67" t="s">
        <v>125</v>
      </c>
      <c r="D55" s="68"/>
      <c r="E55" s="69">
        <f>E56+E65</f>
        <v>69900000</v>
      </c>
      <c r="F55" s="69">
        <f>F56</f>
        <v>61294830</v>
      </c>
      <c r="G55" s="69">
        <f t="shared" si="2"/>
        <v>8605170</v>
      </c>
      <c r="H55" s="70"/>
    </row>
    <row r="56" spans="1:8" s="86" customFormat="1" ht="15.95" customHeight="1">
      <c r="A56" s="65"/>
      <c r="B56" s="66"/>
      <c r="C56" s="71" t="s">
        <v>126</v>
      </c>
      <c r="D56" s="72"/>
      <c r="E56" s="73">
        <f>E57+E63</f>
        <v>61520000</v>
      </c>
      <c r="F56" s="149">
        <f>F57+F63</f>
        <v>61294830</v>
      </c>
      <c r="G56" s="149">
        <f>G57+G63</f>
        <v>61294830</v>
      </c>
      <c r="H56" s="75"/>
    </row>
    <row r="57" spans="1:8" s="86" customFormat="1" ht="15.95" customHeight="1">
      <c r="A57" s="65"/>
      <c r="B57" s="66"/>
      <c r="C57" s="76" t="s">
        <v>127</v>
      </c>
      <c r="D57" s="77"/>
      <c r="E57" s="78">
        <f>E58+E59+E60+E61+E62</f>
        <v>61080000</v>
      </c>
      <c r="F57" s="150">
        <f>F58+F59+F60+F61+F62</f>
        <v>61069830</v>
      </c>
      <c r="G57" s="141">
        <f>G58+G59+G60+G61+G62</f>
        <v>61069830</v>
      </c>
      <c r="H57" s="80"/>
    </row>
    <row r="58" spans="1:8" s="86" customFormat="1" ht="15.95" customHeight="1">
      <c r="A58" s="65"/>
      <c r="B58" s="66"/>
      <c r="C58" s="81" t="s">
        <v>128</v>
      </c>
      <c r="D58" s="82"/>
      <c r="E58" s="83">
        <v>5874000</v>
      </c>
      <c r="F58" s="151">
        <v>2330500</v>
      </c>
      <c r="G58" s="151">
        <v>2330500</v>
      </c>
      <c r="H58" s="85"/>
    </row>
    <row r="59" spans="1:8" s="86" customFormat="1" ht="15.95" customHeight="1">
      <c r="A59" s="65"/>
      <c r="B59" s="66"/>
      <c r="C59" s="81" t="s">
        <v>92</v>
      </c>
      <c r="D59" s="82"/>
      <c r="E59" s="83">
        <v>30036000</v>
      </c>
      <c r="F59" s="151">
        <v>50686430</v>
      </c>
      <c r="G59" s="151">
        <v>50686430</v>
      </c>
      <c r="H59" s="85"/>
    </row>
    <row r="60" spans="1:8" s="86" customFormat="1" ht="15.95" customHeight="1">
      <c r="A60" s="65"/>
      <c r="B60" s="66"/>
      <c r="C60" s="81" t="s">
        <v>96</v>
      </c>
      <c r="D60" s="82"/>
      <c r="E60" s="83">
        <v>480000</v>
      </c>
      <c r="F60" s="151">
        <v>477600</v>
      </c>
      <c r="G60" s="151">
        <v>477600</v>
      </c>
      <c r="H60" s="85"/>
    </row>
    <row r="61" spans="1:8" s="86" customFormat="1" ht="15.95" customHeight="1">
      <c r="A61" s="65"/>
      <c r="B61" s="66"/>
      <c r="C61" s="81" t="s">
        <v>129</v>
      </c>
      <c r="D61" s="82"/>
      <c r="E61" s="83">
        <v>17210000</v>
      </c>
      <c r="F61" s="151">
        <v>3225300</v>
      </c>
      <c r="G61" s="151">
        <v>3225300</v>
      </c>
      <c r="H61" s="85"/>
    </row>
    <row r="62" spans="1:8" s="86" customFormat="1" ht="15.95" customHeight="1">
      <c r="A62" s="65"/>
      <c r="B62" s="66"/>
      <c r="C62" s="152" t="s">
        <v>130</v>
      </c>
      <c r="D62" s="152"/>
      <c r="E62" s="83">
        <v>7480000</v>
      </c>
      <c r="F62" s="151">
        <v>4350000</v>
      </c>
      <c r="G62" s="151">
        <v>4350000</v>
      </c>
      <c r="H62" s="85"/>
    </row>
    <row r="63" spans="1:8" s="86" customFormat="1" ht="15.95" customHeight="1">
      <c r="A63" s="65"/>
      <c r="B63" s="66"/>
      <c r="C63" s="153" t="s">
        <v>131</v>
      </c>
      <c r="D63" s="153"/>
      <c r="E63" s="78">
        <f>E64</f>
        <v>440000</v>
      </c>
      <c r="F63" s="150">
        <f>F64</f>
        <v>225000</v>
      </c>
      <c r="G63" s="141">
        <v>225000</v>
      </c>
      <c r="H63" s="91"/>
    </row>
    <row r="64" spans="1:8" s="86" customFormat="1" ht="15.95" customHeight="1">
      <c r="A64" s="65"/>
      <c r="B64" s="66"/>
      <c r="C64" s="154" t="s">
        <v>132</v>
      </c>
      <c r="D64" s="154" t="s">
        <v>103</v>
      </c>
      <c r="E64" s="83">
        <v>440000</v>
      </c>
      <c r="F64" s="155">
        <v>225000</v>
      </c>
      <c r="G64" s="93">
        <v>225000</v>
      </c>
      <c r="H64" s="92"/>
    </row>
    <row r="65" spans="1:8" s="86" customFormat="1" ht="15.95" customHeight="1">
      <c r="A65" s="65"/>
      <c r="B65" s="66"/>
      <c r="C65" s="156" t="s">
        <v>110</v>
      </c>
      <c r="D65" s="156"/>
      <c r="E65" s="73">
        <f>E66</f>
        <v>8380000</v>
      </c>
      <c r="F65" s="149">
        <v>0</v>
      </c>
      <c r="G65" s="140"/>
      <c r="H65" s="94"/>
    </row>
    <row r="66" spans="1:8" s="86" customFormat="1" ht="15.95" customHeight="1">
      <c r="A66" s="65"/>
      <c r="B66" s="66"/>
      <c r="C66" s="153" t="s">
        <v>133</v>
      </c>
      <c r="D66" s="153"/>
      <c r="E66" s="95">
        <f>E67</f>
        <v>8380000</v>
      </c>
      <c r="F66" s="157">
        <v>0</v>
      </c>
      <c r="G66" s="146"/>
      <c r="H66" s="91"/>
    </row>
    <row r="67" spans="1:8" s="86" customFormat="1" ht="15.95" customHeight="1" thickBot="1">
      <c r="A67" s="107"/>
      <c r="B67" s="108"/>
      <c r="C67" s="109" t="s">
        <v>134</v>
      </c>
      <c r="D67" s="110"/>
      <c r="E67" s="111">
        <v>8380000</v>
      </c>
      <c r="F67" s="158">
        <v>0</v>
      </c>
      <c r="G67" s="111"/>
      <c r="H67" s="113"/>
    </row>
    <row r="68" spans="1:8" ht="19.5" customHeight="1">
      <c r="A68" s="134"/>
      <c r="B68" s="134"/>
      <c r="C68" s="134"/>
      <c r="D68" s="135"/>
      <c r="E68" s="136"/>
      <c r="F68" s="137"/>
    </row>
    <row r="69" spans="1:8" ht="18" thickBot="1">
      <c r="A69" s="11" t="s">
        <v>135</v>
      </c>
      <c r="B69" s="39"/>
      <c r="C69" s="36"/>
      <c r="D69" s="37"/>
      <c r="E69" s="37"/>
      <c r="F69" s="37"/>
      <c r="G69" s="120" t="s">
        <v>60</v>
      </c>
      <c r="H69" s="29"/>
    </row>
    <row r="70" spans="1:8" ht="15.95" customHeight="1" thickBot="1">
      <c r="A70" s="17" t="s">
        <v>71</v>
      </c>
      <c r="B70" s="18" t="s">
        <v>136</v>
      </c>
      <c r="C70" s="18"/>
      <c r="D70" s="19" t="s">
        <v>137</v>
      </c>
      <c r="E70" s="19" t="s">
        <v>138</v>
      </c>
      <c r="F70" s="121" t="s">
        <v>139</v>
      </c>
      <c r="G70" s="121"/>
      <c r="H70" s="122"/>
    </row>
    <row r="71" spans="1:8" ht="15.95" customHeight="1" thickTop="1">
      <c r="A71" s="123" t="s">
        <v>67</v>
      </c>
      <c r="B71" s="124">
        <v>2250213434</v>
      </c>
      <c r="C71" s="124"/>
      <c r="D71" s="125">
        <v>1396072490</v>
      </c>
      <c r="E71" s="126">
        <f t="shared" ref="E71" si="3">B71-D71</f>
        <v>854140944</v>
      </c>
      <c r="F71" s="127"/>
      <c r="G71" s="127"/>
      <c r="H71" s="128"/>
    </row>
    <row r="72" spans="1:8" ht="15.75" customHeight="1">
      <c r="A72" s="159" t="s">
        <v>140</v>
      </c>
      <c r="B72" s="160">
        <v>65275000</v>
      </c>
      <c r="C72" s="161"/>
      <c r="D72" s="162">
        <v>61294830</v>
      </c>
      <c r="E72" s="163">
        <f>B72-D72</f>
        <v>3980170</v>
      </c>
      <c r="F72" s="164"/>
      <c r="G72" s="165"/>
      <c r="H72" s="166"/>
    </row>
    <row r="73" spans="1:8" ht="15.95" customHeight="1" thickBot="1">
      <c r="A73" s="129" t="s">
        <v>11</v>
      </c>
      <c r="B73" s="130">
        <f>SUM(B71:B72)</f>
        <v>2315488434</v>
      </c>
      <c r="C73" s="130"/>
      <c r="D73" s="32">
        <f>SUM(D71:D72)</f>
        <v>1457367320</v>
      </c>
      <c r="E73" s="32">
        <f>SUM(E71:E72)</f>
        <v>858121114</v>
      </c>
      <c r="F73" s="131"/>
      <c r="G73" s="132"/>
      <c r="H73" s="133"/>
    </row>
    <row r="74" spans="1:8" ht="16.5">
      <c r="A74" s="134"/>
      <c r="B74" s="134"/>
      <c r="C74" s="134"/>
      <c r="D74" s="135"/>
      <c r="E74" s="136"/>
      <c r="F74" s="137"/>
    </row>
    <row r="75" spans="1:8" ht="16.5">
      <c r="A75" s="134"/>
      <c r="B75" s="134"/>
      <c r="C75" s="134"/>
      <c r="D75" s="135"/>
      <c r="E75" s="136"/>
      <c r="F75" s="137"/>
    </row>
    <row r="76" spans="1:8" ht="16.5">
      <c r="A76" s="134"/>
      <c r="B76" s="134"/>
      <c r="C76" s="134"/>
      <c r="D76" s="135"/>
      <c r="E76" s="136"/>
      <c r="F76" s="137"/>
    </row>
    <row r="77" spans="1:8" ht="16.5">
      <c r="A77" s="134"/>
      <c r="B77" s="134"/>
      <c r="C77" s="134"/>
      <c r="D77" s="135"/>
      <c r="E77" s="136"/>
      <c r="F77" s="137"/>
    </row>
    <row r="78" spans="1:8" ht="16.5">
      <c r="A78" s="134"/>
      <c r="B78" s="134"/>
      <c r="C78" s="134"/>
      <c r="D78" s="135"/>
      <c r="E78" s="136"/>
      <c r="F78" s="137"/>
    </row>
    <row r="79" spans="1:8" ht="16.5">
      <c r="A79" s="134"/>
      <c r="B79" s="134"/>
      <c r="C79" s="134"/>
      <c r="D79" s="135"/>
      <c r="E79" s="136"/>
      <c r="F79" s="137"/>
    </row>
    <row r="80" spans="1:8" ht="16.5">
      <c r="A80" s="134"/>
      <c r="B80" s="134"/>
      <c r="C80" s="134"/>
      <c r="D80" s="135"/>
      <c r="E80" s="136"/>
      <c r="F80" s="137"/>
    </row>
    <row r="81" spans="1:6" ht="16.5">
      <c r="A81" s="134"/>
      <c r="B81" s="134"/>
      <c r="C81" s="134"/>
      <c r="D81" s="135"/>
      <c r="E81" s="136"/>
      <c r="F81" s="137"/>
    </row>
    <row r="82" spans="1:6" ht="16.5">
      <c r="A82" s="134"/>
      <c r="B82" s="134"/>
      <c r="C82" s="134"/>
      <c r="D82" s="135"/>
      <c r="E82" s="136"/>
      <c r="F82" s="137"/>
    </row>
    <row r="83" spans="1:6" ht="16.5">
      <c r="A83" s="134"/>
      <c r="B83" s="134"/>
      <c r="C83" s="134"/>
      <c r="D83" s="135"/>
      <c r="E83" s="136"/>
      <c r="F83" s="137"/>
    </row>
    <row r="84" spans="1:6" ht="16.5">
      <c r="A84" s="134"/>
      <c r="B84" s="134"/>
      <c r="C84" s="134"/>
      <c r="D84" s="135"/>
      <c r="E84" s="136"/>
      <c r="F84" s="137"/>
    </row>
    <row r="85" spans="1:6" ht="16.5">
      <c r="A85" s="134"/>
      <c r="B85" s="134"/>
      <c r="C85" s="134"/>
      <c r="D85" s="135"/>
      <c r="E85" s="136"/>
      <c r="F85" s="137"/>
    </row>
    <row r="86" spans="1:6" ht="16.5">
      <c r="A86" s="134"/>
      <c r="B86" s="134"/>
      <c r="C86" s="134"/>
      <c r="D86" s="135"/>
      <c r="E86" s="136"/>
      <c r="F86" s="137"/>
    </row>
    <row r="87" spans="1:6" ht="16.5">
      <c r="A87" s="134"/>
      <c r="B87" s="134"/>
      <c r="C87" s="134"/>
      <c r="D87" s="135"/>
      <c r="E87" s="136"/>
      <c r="F87" s="137"/>
    </row>
    <row r="88" spans="1:6" ht="16.5">
      <c r="A88" s="134"/>
      <c r="B88" s="134"/>
      <c r="C88" s="134"/>
      <c r="D88" s="135"/>
      <c r="E88" s="136"/>
      <c r="F88" s="137"/>
    </row>
    <row r="89" spans="1:6" ht="16.5">
      <c r="A89" s="134"/>
      <c r="B89" s="134"/>
      <c r="C89" s="134"/>
      <c r="D89" s="135"/>
      <c r="E89" s="136"/>
      <c r="F89" s="137"/>
    </row>
    <row r="90" spans="1:6" ht="16.5">
      <c r="A90" s="134"/>
      <c r="B90" s="134"/>
      <c r="C90" s="134"/>
      <c r="D90" s="135"/>
      <c r="E90" s="136"/>
      <c r="F90" s="137"/>
    </row>
    <row r="91" spans="1:6" ht="16.5">
      <c r="A91" s="134"/>
      <c r="B91" s="134"/>
      <c r="C91" s="134"/>
      <c r="D91" s="135"/>
      <c r="E91" s="136"/>
      <c r="F91" s="137"/>
    </row>
    <row r="92" spans="1:6" ht="16.5">
      <c r="A92" s="134"/>
      <c r="B92" s="134"/>
      <c r="C92" s="134"/>
      <c r="D92" s="135"/>
      <c r="E92" s="136"/>
      <c r="F92" s="137"/>
    </row>
    <row r="93" spans="1:6" ht="16.5">
      <c r="A93" s="134"/>
      <c r="B93" s="134"/>
      <c r="C93" s="134"/>
      <c r="D93" s="135"/>
      <c r="E93" s="136"/>
      <c r="F93" s="137"/>
    </row>
    <row r="94" spans="1:6" ht="16.5">
      <c r="A94" s="134"/>
      <c r="B94" s="134"/>
      <c r="C94" s="134"/>
      <c r="D94" s="135"/>
      <c r="E94" s="136"/>
      <c r="F94" s="137"/>
    </row>
    <row r="95" spans="1:6" ht="16.5">
      <c r="A95" s="134"/>
      <c r="B95" s="134"/>
      <c r="C95" s="134"/>
      <c r="D95" s="135"/>
      <c r="E95" s="136"/>
      <c r="F95" s="137"/>
    </row>
    <row r="96" spans="1:6" ht="16.5">
      <c r="A96" s="134"/>
      <c r="B96" s="134"/>
      <c r="C96" s="134"/>
      <c r="D96" s="135"/>
      <c r="E96" s="136"/>
      <c r="F96" s="137"/>
    </row>
    <row r="97" spans="1:6" ht="16.5">
      <c r="A97" s="134"/>
      <c r="B97" s="134"/>
      <c r="C97" s="134"/>
      <c r="D97" s="135"/>
      <c r="E97" s="136"/>
      <c r="F97" s="137"/>
    </row>
    <row r="98" spans="1:6" ht="16.5">
      <c r="A98" s="134"/>
      <c r="B98" s="134"/>
      <c r="C98" s="134"/>
      <c r="D98" s="135"/>
      <c r="E98" s="136"/>
      <c r="F98" s="137"/>
    </row>
    <row r="99" spans="1:6" ht="16.5">
      <c r="A99" s="134"/>
      <c r="B99" s="134"/>
      <c r="C99" s="134"/>
      <c r="D99" s="135"/>
      <c r="E99" s="136"/>
      <c r="F99" s="137"/>
    </row>
    <row r="100" spans="1:6" ht="16.5">
      <c r="A100" s="134"/>
      <c r="B100" s="134"/>
      <c r="C100" s="134"/>
      <c r="D100" s="135"/>
      <c r="E100" s="136"/>
      <c r="F100" s="137"/>
    </row>
    <row r="101" spans="1:6" ht="16.5">
      <c r="A101" s="134"/>
      <c r="B101" s="134"/>
      <c r="C101" s="134"/>
      <c r="D101" s="135"/>
      <c r="E101" s="136"/>
      <c r="F101" s="137"/>
    </row>
    <row r="102" spans="1:6" ht="16.5">
      <c r="A102" s="134"/>
      <c r="B102" s="134"/>
      <c r="C102" s="134"/>
      <c r="D102" s="135"/>
      <c r="E102" s="136"/>
      <c r="F102" s="137"/>
    </row>
    <row r="103" spans="1:6" ht="16.5">
      <c r="A103" s="134"/>
      <c r="B103" s="134"/>
      <c r="C103" s="134"/>
      <c r="D103" s="135"/>
      <c r="E103" s="136"/>
      <c r="F103" s="137"/>
    </row>
    <row r="104" spans="1:6" ht="16.5">
      <c r="A104" s="134"/>
      <c r="B104" s="134"/>
      <c r="C104" s="134"/>
      <c r="D104" s="135"/>
      <c r="E104" s="136"/>
      <c r="F104" s="137"/>
    </row>
    <row r="105" spans="1:6" ht="16.5">
      <c r="A105" s="134"/>
      <c r="B105" s="134"/>
      <c r="C105" s="134"/>
      <c r="D105" s="135"/>
      <c r="E105" s="136"/>
      <c r="F105" s="137"/>
    </row>
    <row r="106" spans="1:6" ht="16.5">
      <c r="A106" s="134"/>
      <c r="B106" s="134"/>
      <c r="C106" s="134"/>
      <c r="D106" s="135"/>
      <c r="E106" s="136"/>
      <c r="F106" s="137"/>
    </row>
    <row r="107" spans="1:6" ht="16.5">
      <c r="A107" s="134"/>
      <c r="B107" s="134"/>
      <c r="C107" s="134"/>
      <c r="D107" s="135"/>
      <c r="E107" s="136"/>
      <c r="F107" s="137"/>
    </row>
    <row r="108" spans="1:6" ht="16.5">
      <c r="A108" s="134"/>
      <c r="B108" s="134"/>
      <c r="C108" s="134"/>
      <c r="D108" s="135"/>
      <c r="E108" s="136"/>
      <c r="F108" s="137"/>
    </row>
    <row r="109" spans="1:6" ht="16.5">
      <c r="A109" s="134"/>
      <c r="B109" s="134"/>
      <c r="C109" s="134"/>
      <c r="D109" s="135"/>
      <c r="E109" s="136"/>
      <c r="F109" s="137"/>
    </row>
    <row r="110" spans="1:6" ht="16.5">
      <c r="A110" s="134"/>
      <c r="B110" s="134"/>
      <c r="C110" s="134"/>
      <c r="D110" s="135"/>
      <c r="E110" s="136"/>
      <c r="F110" s="137"/>
    </row>
    <row r="111" spans="1:6" ht="16.5">
      <c r="A111" s="134"/>
      <c r="B111" s="134"/>
      <c r="C111" s="134"/>
      <c r="D111" s="135"/>
      <c r="E111" s="136"/>
      <c r="F111" s="137"/>
    </row>
    <row r="112" spans="1:6" ht="16.5">
      <c r="A112" s="134"/>
      <c r="B112" s="134"/>
      <c r="C112" s="134"/>
      <c r="D112" s="135"/>
      <c r="E112" s="136"/>
      <c r="F112" s="137"/>
    </row>
    <row r="113" spans="1:6" ht="16.5">
      <c r="A113" s="134"/>
      <c r="B113" s="134"/>
      <c r="C113" s="134"/>
      <c r="D113" s="135"/>
      <c r="E113" s="136"/>
      <c r="F113" s="137"/>
    </row>
    <row r="114" spans="1:6" ht="16.5">
      <c r="A114" s="134"/>
      <c r="B114" s="134"/>
      <c r="C114" s="134"/>
      <c r="D114" s="135"/>
      <c r="E114" s="136"/>
      <c r="F114" s="137"/>
    </row>
    <row r="115" spans="1:6" ht="16.5">
      <c r="A115" s="134"/>
      <c r="B115" s="134"/>
      <c r="C115" s="134"/>
      <c r="D115" s="135"/>
      <c r="E115" s="136"/>
      <c r="F115" s="137"/>
    </row>
    <row r="116" spans="1:6" ht="16.5">
      <c r="A116" s="134"/>
      <c r="B116" s="134"/>
      <c r="C116" s="134"/>
      <c r="D116" s="135"/>
      <c r="E116" s="136"/>
      <c r="F116" s="137"/>
    </row>
    <row r="117" spans="1:6" ht="16.5">
      <c r="A117" s="134"/>
      <c r="B117" s="134"/>
      <c r="C117" s="134"/>
      <c r="D117" s="135"/>
      <c r="E117" s="136"/>
      <c r="F117" s="137"/>
    </row>
    <row r="118" spans="1:6" ht="16.5">
      <c r="A118" s="134"/>
      <c r="B118" s="134"/>
      <c r="C118" s="134"/>
      <c r="D118" s="135"/>
      <c r="E118" s="136"/>
      <c r="F118" s="137"/>
    </row>
    <row r="119" spans="1:6" ht="16.5">
      <c r="A119" s="134"/>
      <c r="B119" s="134"/>
      <c r="C119" s="134"/>
      <c r="D119" s="135"/>
      <c r="E119" s="136"/>
      <c r="F119" s="137"/>
    </row>
    <row r="120" spans="1:6" ht="16.5">
      <c r="A120" s="134"/>
      <c r="B120" s="134"/>
      <c r="C120" s="134"/>
      <c r="D120" s="135"/>
      <c r="E120" s="136"/>
      <c r="F120" s="137"/>
    </row>
    <row r="121" spans="1:6" ht="16.5">
      <c r="A121" s="134"/>
      <c r="B121" s="134"/>
      <c r="C121" s="134"/>
      <c r="D121" s="135"/>
      <c r="E121" s="136"/>
      <c r="F121" s="137"/>
    </row>
    <row r="122" spans="1:6" ht="16.5">
      <c r="A122" s="134"/>
      <c r="B122" s="134"/>
      <c r="C122" s="134"/>
      <c r="D122" s="135"/>
      <c r="E122" s="136"/>
      <c r="F122" s="137"/>
    </row>
    <row r="123" spans="1:6" ht="16.5">
      <c r="A123" s="134"/>
      <c r="B123" s="134"/>
      <c r="C123" s="134"/>
      <c r="D123" s="135"/>
      <c r="E123" s="136"/>
      <c r="F123" s="137"/>
    </row>
    <row r="124" spans="1:6" ht="16.5">
      <c r="A124" s="134"/>
      <c r="B124" s="134"/>
      <c r="C124" s="134"/>
      <c r="D124" s="135"/>
      <c r="E124" s="136"/>
      <c r="F124" s="137"/>
    </row>
    <row r="125" spans="1:6" ht="16.5">
      <c r="A125" s="134"/>
      <c r="B125" s="134"/>
      <c r="C125" s="134"/>
      <c r="D125" s="135"/>
      <c r="E125" s="136"/>
      <c r="F125" s="137"/>
    </row>
    <row r="126" spans="1:6" ht="16.5">
      <c r="A126" s="134"/>
      <c r="B126" s="134"/>
      <c r="C126" s="134"/>
      <c r="D126" s="135"/>
      <c r="E126" s="136"/>
      <c r="F126" s="137"/>
    </row>
    <row r="127" spans="1:6" ht="16.5">
      <c r="A127" s="134"/>
      <c r="B127" s="134"/>
      <c r="C127" s="134"/>
      <c r="D127" s="135"/>
      <c r="E127" s="136"/>
      <c r="F127" s="137"/>
    </row>
    <row r="128" spans="1:6" ht="16.5">
      <c r="A128" s="134"/>
      <c r="B128" s="134"/>
      <c r="C128" s="134"/>
      <c r="D128" s="135"/>
      <c r="E128" s="136"/>
      <c r="F128" s="137"/>
    </row>
    <row r="129" spans="1:6" ht="16.5">
      <c r="A129" s="134"/>
      <c r="B129" s="134"/>
      <c r="C129" s="134"/>
      <c r="D129" s="135"/>
      <c r="E129" s="136"/>
      <c r="F129" s="137"/>
    </row>
    <row r="130" spans="1:6" ht="16.5">
      <c r="A130" s="134"/>
      <c r="B130" s="134"/>
      <c r="C130" s="134"/>
      <c r="D130" s="135"/>
      <c r="E130" s="136"/>
      <c r="F130" s="137"/>
    </row>
    <row r="131" spans="1:6" ht="16.5">
      <c r="A131" s="134"/>
      <c r="B131" s="134"/>
      <c r="C131" s="134"/>
      <c r="D131" s="135"/>
      <c r="E131" s="136"/>
      <c r="F131" s="137"/>
    </row>
    <row r="132" spans="1:6" ht="16.5">
      <c r="A132" s="134"/>
      <c r="B132" s="134"/>
      <c r="C132" s="134"/>
      <c r="D132" s="135"/>
      <c r="E132" s="136"/>
      <c r="F132" s="137"/>
    </row>
    <row r="133" spans="1:6" ht="16.5">
      <c r="A133" s="134"/>
      <c r="B133" s="134"/>
      <c r="C133" s="134"/>
      <c r="D133" s="135"/>
      <c r="E133" s="136"/>
      <c r="F133" s="137"/>
    </row>
    <row r="134" spans="1:6" ht="16.5">
      <c r="A134" s="134"/>
      <c r="B134" s="134"/>
      <c r="C134" s="134"/>
      <c r="D134" s="135"/>
      <c r="E134" s="136"/>
      <c r="F134" s="137"/>
    </row>
    <row r="135" spans="1:6" ht="16.5">
      <c r="A135" s="134"/>
      <c r="B135" s="134"/>
      <c r="C135" s="134"/>
      <c r="D135" s="135"/>
      <c r="E135" s="136"/>
      <c r="F135" s="137"/>
    </row>
    <row r="136" spans="1:6" ht="16.5">
      <c r="A136" s="134"/>
      <c r="B136" s="134"/>
      <c r="C136" s="134"/>
      <c r="D136" s="135"/>
      <c r="E136" s="136"/>
      <c r="F136" s="137"/>
    </row>
    <row r="137" spans="1:6" ht="16.5">
      <c r="A137" s="134"/>
      <c r="B137" s="134"/>
      <c r="C137" s="134"/>
      <c r="D137" s="135"/>
      <c r="E137" s="136"/>
      <c r="F137" s="137"/>
    </row>
    <row r="138" spans="1:6" ht="16.5">
      <c r="A138" s="134"/>
      <c r="B138" s="134"/>
      <c r="C138" s="134"/>
      <c r="D138" s="135"/>
      <c r="E138" s="136"/>
      <c r="F138" s="137"/>
    </row>
    <row r="139" spans="1:6" ht="16.5">
      <c r="A139" s="134"/>
      <c r="B139" s="134"/>
      <c r="C139" s="134"/>
      <c r="D139" s="135"/>
      <c r="E139" s="136"/>
      <c r="F139" s="137"/>
    </row>
    <row r="140" spans="1:6" ht="16.5">
      <c r="A140" s="134"/>
      <c r="B140" s="134"/>
      <c r="C140" s="134"/>
      <c r="D140" s="135"/>
      <c r="E140" s="136"/>
      <c r="F140" s="137"/>
    </row>
    <row r="141" spans="1:6" ht="16.5">
      <c r="A141" s="134"/>
      <c r="B141" s="134"/>
      <c r="C141" s="134"/>
      <c r="D141" s="135"/>
      <c r="E141" s="136"/>
      <c r="F141" s="137"/>
    </row>
    <row r="142" spans="1:6" ht="16.5">
      <c r="A142" s="134"/>
      <c r="B142" s="134"/>
      <c r="C142" s="134"/>
      <c r="D142" s="135"/>
      <c r="E142" s="136"/>
      <c r="F142" s="137"/>
    </row>
    <row r="143" spans="1:6" ht="16.5">
      <c r="A143" s="134"/>
      <c r="B143" s="134"/>
      <c r="C143" s="134"/>
      <c r="D143" s="135"/>
      <c r="E143" s="136"/>
      <c r="F143" s="137"/>
    </row>
    <row r="144" spans="1:6" ht="16.5">
      <c r="A144" s="134"/>
      <c r="B144" s="134"/>
      <c r="C144" s="134"/>
      <c r="D144" s="135"/>
      <c r="E144" s="136"/>
      <c r="F144" s="137"/>
    </row>
    <row r="145" spans="1:6" ht="16.5">
      <c r="A145" s="134"/>
      <c r="B145" s="134"/>
      <c r="C145" s="134"/>
      <c r="D145" s="135"/>
      <c r="E145" s="136"/>
      <c r="F145" s="137"/>
    </row>
    <row r="146" spans="1:6" ht="16.5">
      <c r="A146" s="134"/>
      <c r="B146" s="134"/>
      <c r="C146" s="134"/>
      <c r="D146" s="135"/>
      <c r="E146" s="136"/>
      <c r="F146" s="137"/>
    </row>
    <row r="147" spans="1:6" ht="16.5">
      <c r="A147" s="134"/>
      <c r="B147" s="134"/>
      <c r="C147" s="134"/>
      <c r="D147" s="135"/>
      <c r="E147" s="136"/>
      <c r="F147" s="137"/>
    </row>
    <row r="148" spans="1:6" ht="16.5">
      <c r="A148" s="134"/>
      <c r="B148" s="134"/>
      <c r="C148" s="134"/>
      <c r="D148" s="135"/>
      <c r="E148" s="136"/>
      <c r="F148" s="137"/>
    </row>
    <row r="149" spans="1:6" ht="16.5">
      <c r="A149" s="134"/>
      <c r="B149" s="134"/>
      <c r="C149" s="134"/>
      <c r="D149" s="135"/>
      <c r="E149" s="136"/>
      <c r="F149" s="137"/>
    </row>
    <row r="150" spans="1:6" ht="16.5">
      <c r="A150" s="134"/>
      <c r="B150" s="134"/>
      <c r="C150" s="134"/>
      <c r="D150" s="135"/>
      <c r="E150" s="136"/>
      <c r="F150" s="137"/>
    </row>
    <row r="151" spans="1:6" ht="16.5">
      <c r="A151" s="134"/>
      <c r="B151" s="134"/>
      <c r="C151" s="134"/>
      <c r="D151" s="135"/>
      <c r="E151" s="136"/>
      <c r="F151" s="137"/>
    </row>
    <row r="152" spans="1:6" ht="16.5">
      <c r="A152" s="134"/>
      <c r="B152" s="134"/>
      <c r="C152" s="134"/>
      <c r="D152" s="135"/>
      <c r="E152" s="136"/>
      <c r="F152" s="137"/>
    </row>
    <row r="153" spans="1:6" ht="16.5">
      <c r="A153" s="134"/>
      <c r="B153" s="134"/>
      <c r="C153" s="134"/>
      <c r="D153" s="135"/>
      <c r="E153" s="136"/>
      <c r="F153" s="137"/>
    </row>
    <row r="154" spans="1:6" ht="16.5">
      <c r="A154" s="134"/>
      <c r="B154" s="134"/>
      <c r="C154" s="134"/>
      <c r="D154" s="135"/>
      <c r="E154" s="136"/>
      <c r="F154" s="137"/>
    </row>
    <row r="155" spans="1:6" ht="16.5">
      <c r="A155" s="134"/>
      <c r="B155" s="134"/>
      <c r="C155" s="134"/>
      <c r="D155" s="135"/>
      <c r="E155" s="136"/>
      <c r="F155" s="137"/>
    </row>
    <row r="156" spans="1:6" ht="16.5">
      <c r="A156" s="134"/>
      <c r="B156" s="134"/>
      <c r="C156" s="134"/>
      <c r="D156" s="135"/>
      <c r="E156" s="136"/>
      <c r="F156" s="137"/>
    </row>
    <row r="157" spans="1:6" ht="16.5">
      <c r="A157" s="134"/>
      <c r="B157" s="134"/>
      <c r="C157" s="134"/>
      <c r="D157" s="135"/>
      <c r="E157" s="136"/>
      <c r="F157" s="137"/>
    </row>
    <row r="158" spans="1:6" ht="16.5">
      <c r="A158" s="134"/>
      <c r="B158" s="134"/>
      <c r="C158" s="134"/>
      <c r="D158" s="135"/>
      <c r="E158" s="136"/>
      <c r="F158" s="137"/>
    </row>
    <row r="159" spans="1:6" ht="16.5">
      <c r="A159" s="134"/>
      <c r="B159" s="134"/>
      <c r="C159" s="134"/>
      <c r="D159" s="135"/>
      <c r="E159" s="136"/>
      <c r="F159" s="137"/>
    </row>
    <row r="160" spans="1:6" ht="16.5">
      <c r="A160" s="134"/>
      <c r="B160" s="134"/>
      <c r="C160" s="134"/>
      <c r="D160" s="135"/>
      <c r="E160" s="136"/>
      <c r="F160" s="137"/>
    </row>
    <row r="161" spans="1:6" ht="16.5">
      <c r="A161" s="134"/>
      <c r="B161" s="134"/>
      <c r="C161" s="134"/>
      <c r="D161" s="135"/>
      <c r="E161" s="136"/>
      <c r="F161" s="137"/>
    </row>
    <row r="162" spans="1:6" ht="16.5">
      <c r="A162" s="134"/>
      <c r="B162" s="134"/>
      <c r="C162" s="134"/>
      <c r="D162" s="135"/>
      <c r="E162" s="136"/>
      <c r="F162" s="137"/>
    </row>
    <row r="163" spans="1:6" ht="16.5">
      <c r="A163" s="134"/>
      <c r="B163" s="134"/>
      <c r="C163" s="134"/>
      <c r="D163" s="135"/>
      <c r="E163" s="136"/>
      <c r="F163" s="137"/>
    </row>
    <row r="164" spans="1:6" ht="16.5">
      <c r="A164" s="134"/>
      <c r="B164" s="134"/>
      <c r="C164" s="134"/>
      <c r="D164" s="135"/>
      <c r="E164" s="136"/>
      <c r="F164" s="137"/>
    </row>
    <row r="165" spans="1:6" ht="16.5">
      <c r="A165" s="134"/>
      <c r="B165" s="134"/>
      <c r="C165" s="134"/>
      <c r="D165" s="135"/>
      <c r="E165" s="136"/>
      <c r="F165" s="137"/>
    </row>
    <row r="166" spans="1:6" ht="16.5">
      <c r="A166" s="134"/>
      <c r="B166" s="134"/>
      <c r="C166" s="134"/>
      <c r="D166" s="135"/>
      <c r="E166" s="136"/>
      <c r="F166" s="137"/>
    </row>
    <row r="167" spans="1:6" ht="16.5">
      <c r="A167" s="134"/>
      <c r="B167" s="134"/>
      <c r="C167" s="134"/>
      <c r="D167" s="135"/>
      <c r="E167" s="136"/>
      <c r="F167" s="137"/>
    </row>
    <row r="168" spans="1:6" ht="16.5">
      <c r="A168" s="134"/>
      <c r="B168" s="134"/>
      <c r="C168" s="134"/>
      <c r="D168" s="135"/>
      <c r="E168" s="136"/>
      <c r="F168" s="137"/>
    </row>
    <row r="169" spans="1:6" ht="16.5">
      <c r="A169" s="134"/>
      <c r="B169" s="134"/>
      <c r="C169" s="134"/>
      <c r="D169" s="135"/>
      <c r="E169" s="136"/>
      <c r="F169" s="137"/>
    </row>
    <row r="170" spans="1:6" ht="16.5">
      <c r="A170" s="134"/>
      <c r="B170" s="134"/>
      <c r="C170" s="134"/>
      <c r="D170" s="135"/>
      <c r="E170" s="136"/>
      <c r="F170" s="137"/>
    </row>
    <row r="171" spans="1:6" ht="16.5">
      <c r="A171" s="134"/>
      <c r="B171" s="134"/>
      <c r="C171" s="134"/>
      <c r="D171" s="135"/>
      <c r="E171" s="136"/>
      <c r="F171" s="137"/>
    </row>
    <row r="172" spans="1:6" ht="16.5">
      <c r="A172" s="134"/>
      <c r="B172" s="134"/>
      <c r="C172" s="134"/>
      <c r="D172" s="135"/>
      <c r="E172" s="136"/>
      <c r="F172" s="137"/>
    </row>
    <row r="173" spans="1:6" ht="16.5">
      <c r="A173" s="134"/>
      <c r="B173" s="134"/>
      <c r="C173" s="134"/>
      <c r="D173" s="135"/>
      <c r="E173" s="136"/>
      <c r="F173" s="137"/>
    </row>
  </sheetData>
  <mergeCells count="78">
    <mergeCell ref="B72:C72"/>
    <mergeCell ref="F72:H72"/>
    <mergeCell ref="B73:C73"/>
    <mergeCell ref="F73:H73"/>
    <mergeCell ref="C64:D64"/>
    <mergeCell ref="C65:D65"/>
    <mergeCell ref="C66:D66"/>
    <mergeCell ref="B70:C70"/>
    <mergeCell ref="F70:H70"/>
    <mergeCell ref="B71:C71"/>
    <mergeCell ref="F71:H71"/>
    <mergeCell ref="C58:D58"/>
    <mergeCell ref="C59:D59"/>
    <mergeCell ref="C60:D60"/>
    <mergeCell ref="C61:D61"/>
    <mergeCell ref="C62:D62"/>
    <mergeCell ref="C63:D63"/>
    <mergeCell ref="E51:E52"/>
    <mergeCell ref="F51:F52"/>
    <mergeCell ref="G51:G52"/>
    <mergeCell ref="H51:H53"/>
    <mergeCell ref="A54:A67"/>
    <mergeCell ref="B54:D54"/>
    <mergeCell ref="B55:B67"/>
    <mergeCell ref="C55:D55"/>
    <mergeCell ref="C56:D56"/>
    <mergeCell ref="C57:D57"/>
    <mergeCell ref="C43:D43"/>
    <mergeCell ref="C44:D44"/>
    <mergeCell ref="C46:D46"/>
    <mergeCell ref="A51:A53"/>
    <mergeCell ref="B51:B53"/>
    <mergeCell ref="C51:D5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A15:A48"/>
    <mergeCell ref="B15:D15"/>
    <mergeCell ref="B16:B48"/>
    <mergeCell ref="C16:D16"/>
    <mergeCell ref="C17:D17"/>
    <mergeCell ref="C18:D18"/>
    <mergeCell ref="C19:D19"/>
    <mergeCell ref="C20:D20"/>
    <mergeCell ref="C21:D21"/>
    <mergeCell ref="C22:D22"/>
    <mergeCell ref="A9:C9"/>
    <mergeCell ref="G9:H9"/>
    <mergeCell ref="A12:A14"/>
    <mergeCell ref="B12:B14"/>
    <mergeCell ref="C12:D14"/>
    <mergeCell ref="E12:E13"/>
    <mergeCell ref="F12:F13"/>
    <mergeCell ref="G12:G13"/>
    <mergeCell ref="H12:H14"/>
    <mergeCell ref="A2:H2"/>
    <mergeCell ref="B6:C6"/>
    <mergeCell ref="G6:H6"/>
    <mergeCell ref="A7:A8"/>
    <mergeCell ref="B7:C7"/>
    <mergeCell ref="G7:H7"/>
    <mergeCell ref="B8:C8"/>
    <mergeCell ref="G8:H8"/>
  </mergeCells>
  <phoneticPr fontId="3" type="noConversion"/>
  <printOptions horizontalCentered="1"/>
  <pageMargins left="0.62992125984251968" right="0.47244094488188981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4"/>
  <sheetViews>
    <sheetView tabSelected="1" zoomScaleNormal="100" workbookViewId="0">
      <selection activeCell="A2" sqref="A2:H2"/>
    </sheetView>
  </sheetViews>
  <sheetFormatPr defaultRowHeight="13.5"/>
  <cols>
    <col min="1" max="1" width="24.375" style="5" customWidth="1"/>
    <col min="2" max="2" width="11.5" style="6" customWidth="1"/>
    <col min="3" max="3" width="13.5" style="7" customWidth="1"/>
    <col min="4" max="5" width="22.125" style="8" customWidth="1"/>
    <col min="6" max="6" width="18.75" style="8" customWidth="1"/>
    <col min="7" max="7" width="18.75" style="9" customWidth="1"/>
    <col min="8" max="8" width="14.75" style="5" customWidth="1"/>
    <col min="9" max="11" width="9" style="10"/>
    <col min="12" max="16384" width="9" style="5"/>
  </cols>
  <sheetData>
    <row r="2" spans="1:11" s="4" customFormat="1" ht="24" customHeight="1">
      <c r="A2" s="1" t="s">
        <v>0</v>
      </c>
      <c r="B2" s="1"/>
      <c r="C2" s="1"/>
      <c r="D2" s="1"/>
      <c r="E2" s="1"/>
      <c r="F2" s="1"/>
      <c r="G2" s="1"/>
      <c r="H2" s="1"/>
      <c r="I2" s="2"/>
      <c r="J2" s="3"/>
    </row>
    <row r="3" spans="1:11" ht="12.75" customHeight="1"/>
    <row r="4" spans="1:11" ht="12.75" customHeight="1"/>
    <row r="5" spans="1:11" s="11" customFormat="1" ht="17.100000000000001" customHeight="1" thickBot="1">
      <c r="A5" s="11" t="s">
        <v>1</v>
      </c>
      <c r="B5" s="12"/>
      <c r="C5" s="13"/>
      <c r="D5" s="14"/>
      <c r="E5" s="14"/>
      <c r="F5" s="14"/>
      <c r="G5" s="15" t="s">
        <v>2</v>
      </c>
      <c r="I5" s="16"/>
      <c r="J5" s="16"/>
      <c r="K5" s="16"/>
    </row>
    <row r="6" spans="1:11" s="22" customFormat="1" ht="27" customHeight="1" thickBot="1">
      <c r="A6" s="17" t="s">
        <v>3</v>
      </c>
      <c r="B6" s="18" t="s">
        <v>4</v>
      </c>
      <c r="C6" s="18"/>
      <c r="D6" s="19" t="s">
        <v>5</v>
      </c>
      <c r="E6" s="19" t="s">
        <v>6</v>
      </c>
      <c r="F6" s="19" t="s">
        <v>7</v>
      </c>
      <c r="G6" s="18" t="s">
        <v>8</v>
      </c>
      <c r="H6" s="20"/>
      <c r="I6" s="21"/>
      <c r="J6" s="21"/>
      <c r="K6" s="21"/>
    </row>
    <row r="7" spans="1:11" s="29" customFormat="1" ht="18" customHeight="1" thickTop="1">
      <c r="A7" s="23" t="s">
        <v>9</v>
      </c>
      <c r="B7" s="24" t="s">
        <v>10</v>
      </c>
      <c r="C7" s="24"/>
      <c r="D7" s="25">
        <v>1602622000</v>
      </c>
      <c r="E7" s="26">
        <v>1692549095</v>
      </c>
      <c r="F7" s="25">
        <f>E7-D7</f>
        <v>89927095</v>
      </c>
      <c r="G7" s="24"/>
      <c r="H7" s="27"/>
      <c r="I7" s="28"/>
      <c r="J7" s="28"/>
      <c r="K7" s="28"/>
    </row>
    <row r="8" spans="1:11" s="29" customFormat="1" ht="18" customHeight="1" thickBot="1">
      <c r="A8" s="30" t="s">
        <v>11</v>
      </c>
      <c r="B8" s="31"/>
      <c r="C8" s="31"/>
      <c r="D8" s="32">
        <f>SUM(D7:D7)</f>
        <v>1602622000</v>
      </c>
      <c r="E8" s="32">
        <f>SUM(E7:E7)</f>
        <v>1692549095</v>
      </c>
      <c r="F8" s="32">
        <f>SUM(F7:F7)</f>
        <v>89927095</v>
      </c>
      <c r="G8" s="31"/>
      <c r="H8" s="33"/>
      <c r="I8" s="28"/>
      <c r="J8" s="28"/>
      <c r="K8" s="28"/>
    </row>
    <row r="9" spans="1:11" s="29" customFormat="1" ht="22.5" customHeight="1">
      <c r="A9" s="34"/>
      <c r="B9" s="35"/>
      <c r="C9" s="36"/>
      <c r="D9" s="37"/>
      <c r="E9" s="37"/>
      <c r="F9" s="37"/>
      <c r="G9" s="38"/>
      <c r="I9" s="28"/>
      <c r="J9" s="28"/>
      <c r="K9" s="28"/>
    </row>
    <row r="10" spans="1:11" s="29" customFormat="1" ht="18" customHeight="1" thickBot="1">
      <c r="A10" s="11" t="s">
        <v>12</v>
      </c>
      <c r="B10" s="39"/>
      <c r="C10" s="36"/>
      <c r="D10" s="37"/>
      <c r="E10" s="37"/>
      <c r="F10" s="37"/>
      <c r="G10" s="15" t="s">
        <v>2</v>
      </c>
      <c r="I10" s="28"/>
      <c r="J10" s="28"/>
      <c r="K10" s="28"/>
    </row>
    <row r="11" spans="1:11" s="46" customFormat="1" ht="27" customHeight="1">
      <c r="A11" s="40" t="s">
        <v>3</v>
      </c>
      <c r="B11" s="41" t="s">
        <v>13</v>
      </c>
      <c r="C11" s="42" t="s">
        <v>14</v>
      </c>
      <c r="D11" s="43"/>
      <c r="E11" s="41" t="s">
        <v>15</v>
      </c>
      <c r="F11" s="44" t="s">
        <v>16</v>
      </c>
      <c r="G11" s="41" t="s">
        <v>17</v>
      </c>
      <c r="H11" s="45" t="s">
        <v>8</v>
      </c>
    </row>
    <row r="12" spans="1:11" s="46" customFormat="1" ht="27" customHeight="1">
      <c r="A12" s="47"/>
      <c r="B12" s="48"/>
      <c r="C12" s="49"/>
      <c r="D12" s="50"/>
      <c r="E12" s="48"/>
      <c r="F12" s="51"/>
      <c r="G12" s="48"/>
      <c r="H12" s="52"/>
    </row>
    <row r="13" spans="1:11" s="46" customFormat="1" ht="16.5">
      <c r="A13" s="53"/>
      <c r="B13" s="54"/>
      <c r="C13" s="55"/>
      <c r="D13" s="56"/>
      <c r="E13" s="57" t="s">
        <v>18</v>
      </c>
      <c r="F13" s="58" t="s">
        <v>19</v>
      </c>
      <c r="G13" s="57" t="s">
        <v>20</v>
      </c>
      <c r="H13" s="59"/>
    </row>
    <row r="14" spans="1:11" s="46" customFormat="1" ht="16.5">
      <c r="A14" s="60" t="s">
        <v>9</v>
      </c>
      <c r="B14" s="61" t="s">
        <v>21</v>
      </c>
      <c r="C14" s="61"/>
      <c r="D14" s="62"/>
      <c r="E14" s="63">
        <f>E15</f>
        <v>1602622000</v>
      </c>
      <c r="F14" s="63">
        <f>F15</f>
        <v>1589989100</v>
      </c>
      <c r="G14" s="63">
        <f>E14-F14</f>
        <v>12632900</v>
      </c>
      <c r="H14" s="64"/>
    </row>
    <row r="15" spans="1:11" s="46" customFormat="1" ht="16.5" customHeight="1">
      <c r="A15" s="65"/>
      <c r="B15" s="66" t="s">
        <v>22</v>
      </c>
      <c r="C15" s="67" t="s">
        <v>23</v>
      </c>
      <c r="D15" s="68"/>
      <c r="E15" s="69">
        <f>E16+E28+E31+E36</f>
        <v>1602622000</v>
      </c>
      <c r="F15" s="69">
        <f>F16+F28+F31+F36</f>
        <v>1589989100</v>
      </c>
      <c r="G15" s="69">
        <f>E15-F15</f>
        <v>12632900</v>
      </c>
      <c r="H15" s="70"/>
    </row>
    <row r="16" spans="1:11" s="4" customFormat="1" ht="15.95" customHeight="1">
      <c r="A16" s="65"/>
      <c r="B16" s="66"/>
      <c r="C16" s="71" t="s">
        <v>24</v>
      </c>
      <c r="D16" s="72"/>
      <c r="E16" s="73">
        <f>E17+E23+E25</f>
        <v>1454500000</v>
      </c>
      <c r="F16" s="73">
        <f>F17+F23+F25</f>
        <v>1445511260</v>
      </c>
      <c r="G16" s="74">
        <f t="shared" ref="G16:G39" si="0">E16-F16</f>
        <v>8988740</v>
      </c>
      <c r="H16" s="75"/>
    </row>
    <row r="17" spans="1:8" s="4" customFormat="1" ht="15.95" customHeight="1">
      <c r="A17" s="65"/>
      <c r="B17" s="66"/>
      <c r="C17" s="76" t="s">
        <v>25</v>
      </c>
      <c r="D17" s="77"/>
      <c r="E17" s="78">
        <f>E18+E19+E20+E21+E22</f>
        <v>1449650000</v>
      </c>
      <c r="F17" s="78">
        <f>F19+F20+F21+F22</f>
        <v>1443647680</v>
      </c>
      <c r="G17" s="79">
        <f t="shared" si="0"/>
        <v>6002320</v>
      </c>
      <c r="H17" s="80"/>
    </row>
    <row r="18" spans="1:8" s="86" customFormat="1" ht="15.95" customHeight="1">
      <c r="A18" s="65"/>
      <c r="B18" s="66"/>
      <c r="C18" s="81" t="s">
        <v>26</v>
      </c>
      <c r="D18" s="82"/>
      <c r="E18" s="83">
        <v>8250000</v>
      </c>
      <c r="F18" s="84" t="s">
        <v>27</v>
      </c>
      <c r="G18" s="84" t="s">
        <v>27</v>
      </c>
      <c r="H18" s="85"/>
    </row>
    <row r="19" spans="1:8" s="4" customFormat="1" ht="15.95" customHeight="1">
      <c r="A19" s="65"/>
      <c r="B19" s="66"/>
      <c r="C19" s="81" t="s">
        <v>28</v>
      </c>
      <c r="D19" s="82"/>
      <c r="E19" s="83">
        <v>23760000</v>
      </c>
      <c r="F19" s="87">
        <v>23760000</v>
      </c>
      <c r="G19" s="88">
        <f t="shared" si="0"/>
        <v>0</v>
      </c>
      <c r="H19" s="85"/>
    </row>
    <row r="20" spans="1:8" s="4" customFormat="1" ht="15.95" customHeight="1">
      <c r="A20" s="65"/>
      <c r="B20" s="66"/>
      <c r="C20" s="81" t="s">
        <v>29</v>
      </c>
      <c r="D20" s="82"/>
      <c r="E20" s="83">
        <v>845500000</v>
      </c>
      <c r="F20" s="87">
        <v>864539000</v>
      </c>
      <c r="G20" s="88">
        <f t="shared" si="0"/>
        <v>-19039000</v>
      </c>
      <c r="H20" s="85"/>
    </row>
    <row r="21" spans="1:8" s="86" customFormat="1" ht="15.95" customHeight="1">
      <c r="A21" s="65"/>
      <c r="B21" s="66"/>
      <c r="C21" s="81" t="s">
        <v>30</v>
      </c>
      <c r="D21" s="82"/>
      <c r="E21" s="83">
        <v>105000000</v>
      </c>
      <c r="F21" s="89">
        <v>100500000</v>
      </c>
      <c r="G21" s="88">
        <f t="shared" si="0"/>
        <v>4500000</v>
      </c>
      <c r="H21" s="85"/>
    </row>
    <row r="22" spans="1:8" s="86" customFormat="1" ht="15.95" customHeight="1">
      <c r="A22" s="65"/>
      <c r="B22" s="66"/>
      <c r="C22" s="81" t="s">
        <v>31</v>
      </c>
      <c r="D22" s="82"/>
      <c r="E22" s="83">
        <v>467140000</v>
      </c>
      <c r="F22" s="87">
        <v>454848680</v>
      </c>
      <c r="G22" s="88">
        <f t="shared" si="0"/>
        <v>12291320</v>
      </c>
      <c r="H22" s="85"/>
    </row>
    <row r="23" spans="1:8" s="86" customFormat="1" ht="15.95" customHeight="1">
      <c r="A23" s="65"/>
      <c r="B23" s="66"/>
      <c r="C23" s="76" t="s">
        <v>32</v>
      </c>
      <c r="D23" s="77"/>
      <c r="E23" s="90">
        <f>E24</f>
        <v>1000000</v>
      </c>
      <c r="F23" s="90">
        <v>298680</v>
      </c>
      <c r="G23" s="79">
        <f t="shared" si="0"/>
        <v>701320</v>
      </c>
      <c r="H23" s="91"/>
    </row>
    <row r="24" spans="1:8" s="86" customFormat="1" ht="15.95" customHeight="1">
      <c r="A24" s="65"/>
      <c r="B24" s="66"/>
      <c r="C24" s="81" t="s">
        <v>33</v>
      </c>
      <c r="D24" s="82"/>
      <c r="E24" s="83">
        <v>1000000</v>
      </c>
      <c r="F24" s="87">
        <v>298680</v>
      </c>
      <c r="G24" s="88">
        <f t="shared" si="0"/>
        <v>701320</v>
      </c>
      <c r="H24" s="92"/>
    </row>
    <row r="25" spans="1:8" s="86" customFormat="1" ht="15.95" customHeight="1">
      <c r="A25" s="65"/>
      <c r="B25" s="66"/>
      <c r="C25" s="76" t="s">
        <v>34</v>
      </c>
      <c r="D25" s="77"/>
      <c r="E25" s="78">
        <f>E26+E27</f>
        <v>3850000</v>
      </c>
      <c r="F25" s="78">
        <f>F27+F26</f>
        <v>1564900</v>
      </c>
      <c r="G25" s="79">
        <f t="shared" si="0"/>
        <v>2285100</v>
      </c>
      <c r="H25" s="91"/>
    </row>
    <row r="26" spans="1:8" s="86" customFormat="1" ht="15.95" customHeight="1">
      <c r="A26" s="65"/>
      <c r="B26" s="66"/>
      <c r="C26" s="81" t="s">
        <v>35</v>
      </c>
      <c r="D26" s="82" t="s">
        <v>36</v>
      </c>
      <c r="E26" s="83">
        <v>0</v>
      </c>
      <c r="F26" s="89">
        <v>600000</v>
      </c>
      <c r="G26" s="88">
        <f t="shared" si="0"/>
        <v>-600000</v>
      </c>
      <c r="H26" s="92"/>
    </row>
    <row r="27" spans="1:8" s="86" customFormat="1" ht="15.95" customHeight="1">
      <c r="A27" s="65"/>
      <c r="B27" s="66"/>
      <c r="C27" s="81" t="s">
        <v>37</v>
      </c>
      <c r="D27" s="82" t="s">
        <v>36</v>
      </c>
      <c r="E27" s="83">
        <v>3850000</v>
      </c>
      <c r="F27" s="93">
        <v>964900</v>
      </c>
      <c r="G27" s="88">
        <f t="shared" si="0"/>
        <v>2885100</v>
      </c>
      <c r="H27" s="92"/>
    </row>
    <row r="28" spans="1:8" s="86" customFormat="1" ht="15.95" customHeight="1">
      <c r="A28" s="65"/>
      <c r="B28" s="66"/>
      <c r="C28" s="71" t="s">
        <v>38</v>
      </c>
      <c r="D28" s="72"/>
      <c r="E28" s="73">
        <f>E29</f>
        <v>8440000</v>
      </c>
      <c r="F28" s="73">
        <f>F29</f>
        <v>3240000</v>
      </c>
      <c r="G28" s="74">
        <f t="shared" si="0"/>
        <v>5200000</v>
      </c>
      <c r="H28" s="94"/>
    </row>
    <row r="29" spans="1:8" s="86" customFormat="1" ht="15.95" customHeight="1">
      <c r="A29" s="65"/>
      <c r="B29" s="66"/>
      <c r="C29" s="76" t="s">
        <v>39</v>
      </c>
      <c r="D29" s="77"/>
      <c r="E29" s="78">
        <f>E30</f>
        <v>8440000</v>
      </c>
      <c r="F29" s="95">
        <v>3240000</v>
      </c>
      <c r="G29" s="88">
        <f t="shared" si="0"/>
        <v>5200000</v>
      </c>
      <c r="H29" s="92"/>
    </row>
    <row r="30" spans="1:8" s="86" customFormat="1" ht="15.95" customHeight="1">
      <c r="A30" s="65"/>
      <c r="B30" s="66"/>
      <c r="C30" s="96" t="s">
        <v>40</v>
      </c>
      <c r="D30" s="97"/>
      <c r="E30" s="98">
        <v>8440000</v>
      </c>
      <c r="F30" s="98">
        <v>3240000</v>
      </c>
      <c r="G30" s="88">
        <f t="shared" si="0"/>
        <v>5200000</v>
      </c>
      <c r="H30" s="92"/>
    </row>
    <row r="31" spans="1:8" s="86" customFormat="1" ht="15.95" customHeight="1">
      <c r="A31" s="65"/>
      <c r="B31" s="66"/>
      <c r="C31" s="71" t="s">
        <v>41</v>
      </c>
      <c r="D31" s="72"/>
      <c r="E31" s="73">
        <f>E32+E34</f>
        <v>118000000</v>
      </c>
      <c r="F31" s="73">
        <f>F32+F34</f>
        <v>130057840</v>
      </c>
      <c r="G31" s="74">
        <f t="shared" si="0"/>
        <v>-12057840</v>
      </c>
      <c r="H31" s="94"/>
    </row>
    <row r="32" spans="1:8" s="86" customFormat="1" ht="15.95" customHeight="1">
      <c r="A32" s="65"/>
      <c r="B32" s="66"/>
      <c r="C32" s="99" t="s">
        <v>42</v>
      </c>
      <c r="D32" s="100"/>
      <c r="E32" s="95">
        <f>E33</f>
        <v>102000000</v>
      </c>
      <c r="F32" s="95">
        <v>102804240</v>
      </c>
      <c r="G32" s="79">
        <f t="shared" si="0"/>
        <v>-804240</v>
      </c>
      <c r="H32" s="91"/>
    </row>
    <row r="33" spans="1:8" s="86" customFormat="1" ht="15.95" customHeight="1">
      <c r="A33" s="65"/>
      <c r="B33" s="66"/>
      <c r="C33" s="101" t="s">
        <v>43</v>
      </c>
      <c r="D33" s="102"/>
      <c r="E33" s="98">
        <v>102000000</v>
      </c>
      <c r="F33" s="98">
        <v>102804240</v>
      </c>
      <c r="G33" s="88">
        <f t="shared" si="0"/>
        <v>-804240</v>
      </c>
      <c r="H33" s="92"/>
    </row>
    <row r="34" spans="1:8" s="86" customFormat="1" ht="15.95" customHeight="1">
      <c r="A34" s="65"/>
      <c r="B34" s="66"/>
      <c r="C34" s="76" t="s">
        <v>44</v>
      </c>
      <c r="D34" s="77"/>
      <c r="E34" s="95">
        <f>E35</f>
        <v>16000000</v>
      </c>
      <c r="F34" s="95">
        <v>27253600</v>
      </c>
      <c r="G34" s="79">
        <f t="shared" si="0"/>
        <v>-11253600</v>
      </c>
      <c r="H34" s="91"/>
    </row>
    <row r="35" spans="1:8" s="86" customFormat="1" ht="15.95" customHeight="1">
      <c r="A35" s="65"/>
      <c r="B35" s="66"/>
      <c r="C35" s="96" t="s">
        <v>45</v>
      </c>
      <c r="D35" s="97"/>
      <c r="E35" s="98">
        <v>16000000</v>
      </c>
      <c r="F35" s="98">
        <v>27253600</v>
      </c>
      <c r="G35" s="88">
        <f t="shared" si="0"/>
        <v>-11253600</v>
      </c>
      <c r="H35" s="92"/>
    </row>
    <row r="36" spans="1:8" s="86" customFormat="1" ht="15.95" customHeight="1">
      <c r="A36" s="65"/>
      <c r="B36" s="66"/>
      <c r="C36" s="71" t="s">
        <v>46</v>
      </c>
      <c r="D36" s="72"/>
      <c r="E36" s="73">
        <f>E37</f>
        <v>21682000</v>
      </c>
      <c r="F36" s="73">
        <f>F37</f>
        <v>11180000</v>
      </c>
      <c r="G36" s="74">
        <f t="shared" si="0"/>
        <v>10502000</v>
      </c>
      <c r="H36" s="94"/>
    </row>
    <row r="37" spans="1:8" s="86" customFormat="1" ht="15.95" customHeight="1">
      <c r="A37" s="65"/>
      <c r="B37" s="66"/>
      <c r="C37" s="103" t="s">
        <v>47</v>
      </c>
      <c r="D37" s="104"/>
      <c r="E37" s="95">
        <f>E38+E39</f>
        <v>21682000</v>
      </c>
      <c r="F37" s="78">
        <v>11180000</v>
      </c>
      <c r="G37" s="79">
        <f t="shared" si="0"/>
        <v>10502000</v>
      </c>
      <c r="H37" s="91"/>
    </row>
    <row r="38" spans="1:8" s="86" customFormat="1" ht="15.95" customHeight="1">
      <c r="A38" s="65"/>
      <c r="B38" s="66"/>
      <c r="C38" s="105" t="s">
        <v>48</v>
      </c>
      <c r="D38" s="106"/>
      <c r="E38" s="98">
        <v>3682000</v>
      </c>
      <c r="F38" s="84" t="s">
        <v>27</v>
      </c>
      <c r="G38" s="84" t="s">
        <v>27</v>
      </c>
      <c r="H38" s="92"/>
    </row>
    <row r="39" spans="1:8" s="86" customFormat="1" ht="15.95" customHeight="1" thickBot="1">
      <c r="A39" s="107"/>
      <c r="B39" s="108"/>
      <c r="C39" s="109" t="s">
        <v>49</v>
      </c>
      <c r="D39" s="110"/>
      <c r="E39" s="111">
        <v>18000000</v>
      </c>
      <c r="F39" s="111">
        <v>11180000</v>
      </c>
      <c r="G39" s="112">
        <f t="shared" si="0"/>
        <v>6820000</v>
      </c>
      <c r="H39" s="113"/>
    </row>
    <row r="40" spans="1:8" s="86" customFormat="1" ht="24" customHeight="1">
      <c r="A40" s="114"/>
      <c r="B40" s="114"/>
      <c r="C40" s="115"/>
      <c r="D40" s="116"/>
      <c r="E40" s="117"/>
      <c r="F40" s="117"/>
      <c r="G40" s="118"/>
      <c r="H40" s="119"/>
    </row>
    <row r="41" spans="1:8" ht="18" thickBot="1">
      <c r="A41" s="11" t="s">
        <v>50</v>
      </c>
      <c r="B41" s="39"/>
      <c r="C41" s="36"/>
      <c r="D41" s="37"/>
      <c r="E41" s="37"/>
      <c r="F41" s="37"/>
      <c r="G41" s="120" t="s">
        <v>51</v>
      </c>
      <c r="H41" s="29"/>
    </row>
    <row r="42" spans="1:8" ht="15.95" customHeight="1" thickBot="1">
      <c r="A42" s="17" t="s">
        <v>52</v>
      </c>
      <c r="B42" s="18" t="s">
        <v>53</v>
      </c>
      <c r="C42" s="18"/>
      <c r="D42" s="19" t="s">
        <v>54</v>
      </c>
      <c r="E42" s="19" t="s">
        <v>55</v>
      </c>
      <c r="F42" s="121" t="s">
        <v>56</v>
      </c>
      <c r="G42" s="121"/>
      <c r="H42" s="122"/>
    </row>
    <row r="43" spans="1:8" ht="15.95" customHeight="1" thickTop="1">
      <c r="A43" s="123" t="s">
        <v>57</v>
      </c>
      <c r="B43" s="124">
        <v>1692549095</v>
      </c>
      <c r="C43" s="124"/>
      <c r="D43" s="125">
        <v>1589989100</v>
      </c>
      <c r="E43" s="126">
        <f t="shared" ref="E43" si="1">B43-D43</f>
        <v>102559995</v>
      </c>
      <c r="F43" s="127"/>
      <c r="G43" s="127"/>
      <c r="H43" s="128"/>
    </row>
    <row r="44" spans="1:8" ht="15.95" customHeight="1" thickBot="1">
      <c r="A44" s="129" t="s">
        <v>58</v>
      </c>
      <c r="B44" s="130">
        <f>SUM(B43:C43)</f>
        <v>1692549095</v>
      </c>
      <c r="C44" s="130"/>
      <c r="D44" s="32">
        <f>SUM(D43:D43)</f>
        <v>1589989100</v>
      </c>
      <c r="E44" s="32">
        <f>SUM(E43:E43)</f>
        <v>102559995</v>
      </c>
      <c r="F44" s="131"/>
      <c r="G44" s="132"/>
      <c r="H44" s="133"/>
    </row>
    <row r="45" spans="1:8" ht="16.5">
      <c r="A45" s="134"/>
      <c r="B45" s="134"/>
      <c r="C45" s="134"/>
      <c r="D45" s="135"/>
      <c r="E45" s="136"/>
      <c r="F45" s="137"/>
    </row>
    <row r="46" spans="1:8" ht="16.5">
      <c r="A46" s="134"/>
      <c r="B46" s="134"/>
      <c r="C46" s="134"/>
      <c r="D46" s="135"/>
      <c r="E46" s="136"/>
      <c r="F46" s="137"/>
    </row>
    <row r="47" spans="1:8" ht="16.5">
      <c r="A47" s="134"/>
      <c r="B47" s="134"/>
      <c r="C47" s="134"/>
      <c r="D47" s="135"/>
      <c r="E47" s="136"/>
      <c r="F47" s="137"/>
    </row>
    <row r="48" spans="1:8" ht="16.5">
      <c r="A48" s="134"/>
      <c r="B48" s="134"/>
      <c r="C48" s="134"/>
      <c r="D48" s="135"/>
      <c r="E48" s="136"/>
      <c r="F48" s="137"/>
    </row>
    <row r="49" spans="1:6" ht="16.5">
      <c r="A49" s="134"/>
      <c r="B49" s="134"/>
      <c r="C49" s="134"/>
      <c r="D49" s="135"/>
      <c r="E49" s="136"/>
      <c r="F49" s="137"/>
    </row>
    <row r="50" spans="1:6" ht="16.5">
      <c r="A50" s="134"/>
      <c r="B50" s="134"/>
      <c r="C50" s="134"/>
      <c r="D50" s="135"/>
      <c r="E50" s="136"/>
      <c r="F50" s="137"/>
    </row>
    <row r="51" spans="1:6" ht="16.5">
      <c r="A51" s="134"/>
      <c r="B51" s="134"/>
      <c r="C51" s="134"/>
      <c r="D51" s="135"/>
      <c r="E51" s="136"/>
      <c r="F51" s="137"/>
    </row>
    <row r="52" spans="1:6" ht="16.5">
      <c r="A52" s="134"/>
      <c r="B52" s="134"/>
      <c r="C52" s="134"/>
      <c r="D52" s="135"/>
      <c r="E52" s="136"/>
      <c r="F52" s="137"/>
    </row>
    <row r="53" spans="1:6" ht="16.5">
      <c r="A53" s="134"/>
      <c r="B53" s="134"/>
      <c r="C53" s="134"/>
      <c r="D53" s="135"/>
      <c r="E53" s="136"/>
      <c r="F53" s="137"/>
    </row>
    <row r="54" spans="1:6" ht="16.5">
      <c r="A54" s="134"/>
      <c r="B54" s="134"/>
      <c r="C54" s="134"/>
      <c r="D54" s="135"/>
      <c r="E54" s="136"/>
      <c r="F54" s="137"/>
    </row>
    <row r="55" spans="1:6" ht="16.5">
      <c r="A55" s="134"/>
      <c r="B55" s="134"/>
      <c r="C55" s="134"/>
      <c r="D55" s="135"/>
      <c r="E55" s="136"/>
      <c r="F55" s="137"/>
    </row>
    <row r="56" spans="1:6" ht="16.5">
      <c r="A56" s="134"/>
      <c r="B56" s="134"/>
      <c r="C56" s="134"/>
      <c r="D56" s="135"/>
      <c r="E56" s="136"/>
      <c r="F56" s="137"/>
    </row>
    <row r="57" spans="1:6" ht="16.5">
      <c r="A57" s="134"/>
      <c r="B57" s="134"/>
      <c r="C57" s="134"/>
      <c r="D57" s="135"/>
      <c r="E57" s="136"/>
      <c r="F57" s="137"/>
    </row>
    <row r="58" spans="1:6" ht="16.5">
      <c r="A58" s="134"/>
      <c r="B58" s="134"/>
      <c r="C58" s="134"/>
      <c r="D58" s="135"/>
      <c r="E58" s="136"/>
      <c r="F58" s="137"/>
    </row>
    <row r="59" spans="1:6" ht="16.5">
      <c r="A59" s="134"/>
      <c r="B59" s="134"/>
      <c r="C59" s="134"/>
      <c r="D59" s="135"/>
      <c r="E59" s="136"/>
      <c r="F59" s="137"/>
    </row>
    <row r="60" spans="1:6" ht="16.5">
      <c r="A60" s="134"/>
      <c r="B60" s="134"/>
      <c r="C60" s="134"/>
      <c r="D60" s="135"/>
      <c r="E60" s="136"/>
      <c r="F60" s="137"/>
    </row>
    <row r="61" spans="1:6" ht="16.5">
      <c r="A61" s="134"/>
      <c r="B61" s="134"/>
      <c r="C61" s="134"/>
      <c r="D61" s="135"/>
      <c r="E61" s="136"/>
      <c r="F61" s="137"/>
    </row>
    <row r="62" spans="1:6" ht="16.5">
      <c r="A62" s="134"/>
      <c r="B62" s="134"/>
      <c r="C62" s="134"/>
      <c r="D62" s="135"/>
      <c r="E62" s="136"/>
      <c r="F62" s="137"/>
    </row>
    <row r="63" spans="1:6" ht="16.5">
      <c r="A63" s="134"/>
      <c r="B63" s="134"/>
      <c r="C63" s="134"/>
      <c r="D63" s="135"/>
      <c r="E63" s="136"/>
      <c r="F63" s="137"/>
    </row>
    <row r="64" spans="1:6" ht="16.5">
      <c r="A64" s="134"/>
      <c r="B64" s="134"/>
      <c r="C64" s="134"/>
      <c r="D64" s="135"/>
      <c r="E64" s="136"/>
      <c r="F64" s="137"/>
    </row>
    <row r="65" spans="1:6" ht="16.5">
      <c r="A65" s="134"/>
      <c r="B65" s="134"/>
      <c r="C65" s="134"/>
      <c r="D65" s="135"/>
      <c r="E65" s="136"/>
      <c r="F65" s="137"/>
    </row>
    <row r="66" spans="1:6" ht="16.5">
      <c r="A66" s="134"/>
      <c r="B66" s="134"/>
      <c r="C66" s="134"/>
      <c r="D66" s="135"/>
      <c r="E66" s="136"/>
      <c r="F66" s="137"/>
    </row>
    <row r="67" spans="1:6" ht="16.5">
      <c r="A67" s="134"/>
      <c r="B67" s="134"/>
      <c r="C67" s="134"/>
      <c r="D67" s="135"/>
      <c r="E67" s="136"/>
      <c r="F67" s="137"/>
    </row>
    <row r="68" spans="1:6" ht="16.5">
      <c r="A68" s="134"/>
      <c r="B68" s="134"/>
      <c r="C68" s="134"/>
      <c r="D68" s="135"/>
      <c r="E68" s="136"/>
      <c r="F68" s="137"/>
    </row>
    <row r="69" spans="1:6" ht="16.5">
      <c r="A69" s="134"/>
      <c r="B69" s="134"/>
      <c r="C69" s="134"/>
      <c r="D69" s="135"/>
      <c r="E69" s="136"/>
      <c r="F69" s="137"/>
    </row>
    <row r="70" spans="1:6" ht="16.5">
      <c r="A70" s="134"/>
      <c r="B70" s="134"/>
      <c r="C70" s="134"/>
      <c r="D70" s="135"/>
      <c r="E70" s="136"/>
      <c r="F70" s="137"/>
    </row>
    <row r="71" spans="1:6" ht="16.5">
      <c r="A71" s="134"/>
      <c r="B71" s="134"/>
      <c r="C71" s="134"/>
      <c r="D71" s="135"/>
      <c r="E71" s="136"/>
      <c r="F71" s="137"/>
    </row>
    <row r="72" spans="1:6" ht="16.5">
      <c r="A72" s="134"/>
      <c r="B72" s="134"/>
      <c r="C72" s="134"/>
      <c r="D72" s="135"/>
      <c r="E72" s="136"/>
      <c r="F72" s="137"/>
    </row>
    <row r="73" spans="1:6" ht="16.5">
      <c r="A73" s="134"/>
      <c r="B73" s="134"/>
      <c r="C73" s="134"/>
      <c r="D73" s="135"/>
      <c r="E73" s="136"/>
      <c r="F73" s="137"/>
    </row>
    <row r="74" spans="1:6" ht="16.5">
      <c r="A74" s="134"/>
      <c r="B74" s="134"/>
      <c r="C74" s="134"/>
      <c r="D74" s="135"/>
      <c r="E74" s="136"/>
      <c r="F74" s="137"/>
    </row>
    <row r="75" spans="1:6" ht="16.5">
      <c r="A75" s="134"/>
      <c r="B75" s="134"/>
      <c r="C75" s="134"/>
      <c r="D75" s="135"/>
      <c r="E75" s="136"/>
      <c r="F75" s="137"/>
    </row>
    <row r="76" spans="1:6" ht="16.5">
      <c r="A76" s="134"/>
      <c r="B76" s="134"/>
      <c r="C76" s="134"/>
      <c r="D76" s="135"/>
      <c r="E76" s="136"/>
      <c r="F76" s="137"/>
    </row>
    <row r="77" spans="1:6" ht="16.5">
      <c r="A77" s="134"/>
      <c r="B77" s="134"/>
      <c r="C77" s="134"/>
      <c r="D77" s="135"/>
      <c r="E77" s="136"/>
      <c r="F77" s="137"/>
    </row>
    <row r="78" spans="1:6" ht="16.5">
      <c r="A78" s="134"/>
      <c r="B78" s="134"/>
      <c r="C78" s="134"/>
      <c r="D78" s="135"/>
      <c r="E78" s="136"/>
      <c r="F78" s="137"/>
    </row>
    <row r="79" spans="1:6" ht="16.5">
      <c r="A79" s="134"/>
      <c r="B79" s="134"/>
      <c r="C79" s="134"/>
      <c r="D79" s="135"/>
      <c r="E79" s="136"/>
      <c r="F79" s="137"/>
    </row>
    <row r="80" spans="1:6" ht="16.5">
      <c r="A80" s="134"/>
      <c r="B80" s="134"/>
      <c r="C80" s="134"/>
      <c r="D80" s="135"/>
      <c r="E80" s="136"/>
      <c r="F80" s="137"/>
    </row>
    <row r="81" spans="1:6" ht="16.5">
      <c r="A81" s="134"/>
      <c r="B81" s="134"/>
      <c r="C81" s="134"/>
      <c r="D81" s="135"/>
      <c r="E81" s="136"/>
      <c r="F81" s="137"/>
    </row>
    <row r="82" spans="1:6" ht="16.5">
      <c r="A82" s="134"/>
      <c r="B82" s="134"/>
      <c r="C82" s="134"/>
      <c r="D82" s="135"/>
      <c r="E82" s="136"/>
      <c r="F82" s="137"/>
    </row>
    <row r="83" spans="1:6" ht="16.5">
      <c r="A83" s="134"/>
      <c r="B83" s="134"/>
      <c r="C83" s="134"/>
      <c r="D83" s="135"/>
      <c r="E83" s="136"/>
      <c r="F83" s="137"/>
    </row>
    <row r="84" spans="1:6" ht="16.5">
      <c r="A84" s="134"/>
      <c r="B84" s="134"/>
      <c r="C84" s="134"/>
      <c r="D84" s="135"/>
      <c r="E84" s="136"/>
      <c r="F84" s="137"/>
    </row>
    <row r="85" spans="1:6" ht="16.5">
      <c r="A85" s="134"/>
      <c r="B85" s="134"/>
      <c r="C85" s="134"/>
      <c r="D85" s="135"/>
      <c r="E85" s="136"/>
      <c r="F85" s="137"/>
    </row>
    <row r="86" spans="1:6" ht="16.5">
      <c r="A86" s="134"/>
      <c r="B86" s="134"/>
      <c r="C86" s="134"/>
      <c r="D86" s="135"/>
      <c r="E86" s="136"/>
      <c r="F86" s="137"/>
    </row>
    <row r="87" spans="1:6" ht="16.5">
      <c r="A87" s="134"/>
      <c r="B87" s="134"/>
      <c r="C87" s="134"/>
      <c r="D87" s="135"/>
      <c r="E87" s="136"/>
      <c r="F87" s="137"/>
    </row>
    <row r="88" spans="1:6" ht="16.5">
      <c r="A88" s="134"/>
      <c r="B88" s="134"/>
      <c r="C88" s="134"/>
      <c r="D88" s="135"/>
      <c r="E88" s="136"/>
      <c r="F88" s="137"/>
    </row>
    <row r="89" spans="1:6" ht="16.5">
      <c r="A89" s="134"/>
      <c r="B89" s="134"/>
      <c r="C89" s="134"/>
      <c r="D89" s="135"/>
      <c r="E89" s="136"/>
      <c r="F89" s="137"/>
    </row>
    <row r="90" spans="1:6" ht="16.5">
      <c r="A90" s="134"/>
      <c r="B90" s="134"/>
      <c r="C90" s="134"/>
      <c r="D90" s="135"/>
      <c r="E90" s="136"/>
      <c r="F90" s="137"/>
    </row>
    <row r="91" spans="1:6" ht="16.5">
      <c r="A91" s="134"/>
      <c r="B91" s="134"/>
      <c r="C91" s="134"/>
      <c r="D91" s="135"/>
      <c r="E91" s="136"/>
      <c r="F91" s="137"/>
    </row>
    <row r="92" spans="1:6" ht="16.5">
      <c r="A92" s="134"/>
      <c r="B92" s="134"/>
      <c r="C92" s="134"/>
      <c r="D92" s="135"/>
      <c r="E92" s="136"/>
      <c r="F92" s="137"/>
    </row>
    <row r="93" spans="1:6" ht="16.5">
      <c r="A93" s="134"/>
      <c r="B93" s="134"/>
      <c r="C93" s="134"/>
      <c r="D93" s="135"/>
      <c r="E93" s="136"/>
      <c r="F93" s="137"/>
    </row>
    <row r="94" spans="1:6" ht="16.5">
      <c r="A94" s="134"/>
      <c r="B94" s="134"/>
      <c r="C94" s="134"/>
      <c r="D94" s="135"/>
      <c r="E94" s="136"/>
      <c r="F94" s="137"/>
    </row>
    <row r="95" spans="1:6" ht="16.5">
      <c r="A95" s="134"/>
      <c r="B95" s="134"/>
      <c r="C95" s="134"/>
      <c r="D95" s="135"/>
      <c r="E95" s="136"/>
      <c r="F95" s="137"/>
    </row>
    <row r="96" spans="1:6" ht="16.5">
      <c r="A96" s="134"/>
      <c r="B96" s="134"/>
      <c r="C96" s="134"/>
      <c r="D96" s="135"/>
      <c r="E96" s="136"/>
      <c r="F96" s="137"/>
    </row>
    <row r="97" spans="1:6" ht="16.5">
      <c r="A97" s="134"/>
      <c r="B97" s="134"/>
      <c r="C97" s="134"/>
      <c r="D97" s="135"/>
      <c r="E97" s="136"/>
      <c r="F97" s="137"/>
    </row>
    <row r="98" spans="1:6" ht="16.5">
      <c r="A98" s="134"/>
      <c r="B98" s="134"/>
      <c r="C98" s="134"/>
      <c r="D98" s="135"/>
      <c r="E98" s="136"/>
      <c r="F98" s="137"/>
    </row>
    <row r="99" spans="1:6" ht="16.5">
      <c r="A99" s="134"/>
      <c r="B99" s="134"/>
      <c r="C99" s="134"/>
      <c r="D99" s="135"/>
      <c r="E99" s="136"/>
      <c r="F99" s="137"/>
    </row>
    <row r="100" spans="1:6" ht="16.5">
      <c r="A100" s="134"/>
      <c r="B100" s="134"/>
      <c r="C100" s="134"/>
      <c r="D100" s="135"/>
      <c r="E100" s="136"/>
      <c r="F100" s="137"/>
    </row>
    <row r="101" spans="1:6" ht="16.5">
      <c r="A101" s="134"/>
      <c r="B101" s="134"/>
      <c r="C101" s="134"/>
      <c r="D101" s="135"/>
      <c r="E101" s="136"/>
      <c r="F101" s="137"/>
    </row>
    <row r="102" spans="1:6" ht="16.5">
      <c r="A102" s="134"/>
      <c r="B102" s="134"/>
      <c r="C102" s="134"/>
      <c r="D102" s="135"/>
      <c r="E102" s="136"/>
      <c r="F102" s="137"/>
    </row>
    <row r="103" spans="1:6" ht="16.5">
      <c r="A103" s="134"/>
      <c r="B103" s="134"/>
      <c r="C103" s="134"/>
      <c r="D103" s="135"/>
      <c r="E103" s="136"/>
      <c r="F103" s="137"/>
    </row>
    <row r="104" spans="1:6" ht="16.5">
      <c r="A104" s="134"/>
      <c r="B104" s="134"/>
      <c r="C104" s="134"/>
      <c r="D104" s="135"/>
      <c r="E104" s="136"/>
      <c r="F104" s="137"/>
    </row>
    <row r="105" spans="1:6" ht="16.5">
      <c r="A105" s="134"/>
      <c r="B105" s="134"/>
      <c r="C105" s="134"/>
      <c r="D105" s="135"/>
      <c r="E105" s="136"/>
      <c r="F105" s="137"/>
    </row>
    <row r="106" spans="1:6" ht="16.5">
      <c r="A106" s="134"/>
      <c r="B106" s="134"/>
      <c r="C106" s="134"/>
      <c r="D106" s="135"/>
      <c r="E106" s="136"/>
      <c r="F106" s="137"/>
    </row>
    <row r="107" spans="1:6" ht="16.5">
      <c r="A107" s="134"/>
      <c r="B107" s="134"/>
      <c r="C107" s="134"/>
      <c r="D107" s="135"/>
      <c r="E107" s="136"/>
      <c r="F107" s="137"/>
    </row>
    <row r="108" spans="1:6" ht="16.5">
      <c r="A108" s="134"/>
      <c r="B108" s="134"/>
      <c r="C108" s="134"/>
      <c r="D108" s="135"/>
      <c r="E108" s="136"/>
      <c r="F108" s="137"/>
    </row>
    <row r="109" spans="1:6" ht="16.5">
      <c r="A109" s="134"/>
      <c r="B109" s="134"/>
      <c r="C109" s="134"/>
      <c r="D109" s="135"/>
      <c r="E109" s="136"/>
      <c r="F109" s="137"/>
    </row>
    <row r="110" spans="1:6" ht="16.5">
      <c r="A110" s="134"/>
      <c r="B110" s="134"/>
      <c r="C110" s="134"/>
      <c r="D110" s="135"/>
      <c r="E110" s="136"/>
      <c r="F110" s="137"/>
    </row>
    <row r="111" spans="1:6" ht="16.5">
      <c r="A111" s="134"/>
      <c r="B111" s="134"/>
      <c r="C111" s="134"/>
      <c r="D111" s="135"/>
      <c r="E111" s="136"/>
      <c r="F111" s="137"/>
    </row>
    <row r="112" spans="1:6" ht="16.5">
      <c r="A112" s="134"/>
      <c r="B112" s="134"/>
      <c r="C112" s="134"/>
      <c r="D112" s="135"/>
      <c r="E112" s="136"/>
      <c r="F112" s="137"/>
    </row>
    <row r="113" spans="1:6" ht="16.5">
      <c r="A113" s="134"/>
      <c r="B113" s="134"/>
      <c r="C113" s="134"/>
      <c r="D113" s="135"/>
      <c r="E113" s="136"/>
      <c r="F113" s="137"/>
    </row>
    <row r="114" spans="1:6" ht="16.5">
      <c r="A114" s="134"/>
      <c r="B114" s="134"/>
      <c r="C114" s="134"/>
      <c r="D114" s="135"/>
      <c r="E114" s="136"/>
      <c r="F114" s="137"/>
    </row>
    <row r="115" spans="1:6" ht="16.5">
      <c r="A115" s="134"/>
      <c r="B115" s="134"/>
      <c r="C115" s="134"/>
      <c r="D115" s="135"/>
      <c r="E115" s="136"/>
      <c r="F115" s="137"/>
    </row>
    <row r="116" spans="1:6" ht="16.5">
      <c r="A116" s="134"/>
      <c r="B116" s="134"/>
      <c r="C116" s="134"/>
      <c r="D116" s="135"/>
      <c r="E116" s="136"/>
      <c r="F116" s="137"/>
    </row>
    <row r="117" spans="1:6" ht="16.5">
      <c r="A117" s="134"/>
      <c r="B117" s="134"/>
      <c r="C117" s="134"/>
      <c r="D117" s="135"/>
      <c r="E117" s="136"/>
      <c r="F117" s="137"/>
    </row>
    <row r="118" spans="1:6" ht="16.5">
      <c r="A118" s="134"/>
      <c r="B118" s="134"/>
      <c r="C118" s="134"/>
      <c r="D118" s="135"/>
      <c r="E118" s="136"/>
      <c r="F118" s="137"/>
    </row>
    <row r="119" spans="1:6" ht="16.5">
      <c r="A119" s="134"/>
      <c r="B119" s="134"/>
      <c r="C119" s="134"/>
      <c r="D119" s="135"/>
      <c r="E119" s="136"/>
      <c r="F119" s="137"/>
    </row>
    <row r="120" spans="1:6" ht="16.5">
      <c r="A120" s="134"/>
      <c r="B120" s="134"/>
      <c r="C120" s="134"/>
      <c r="D120" s="135"/>
      <c r="E120" s="136"/>
      <c r="F120" s="137"/>
    </row>
    <row r="121" spans="1:6" ht="16.5">
      <c r="A121" s="134"/>
      <c r="B121" s="134"/>
      <c r="C121" s="134"/>
      <c r="D121" s="135"/>
      <c r="E121" s="136"/>
      <c r="F121" s="137"/>
    </row>
    <row r="122" spans="1:6" ht="16.5">
      <c r="A122" s="134"/>
      <c r="B122" s="134"/>
      <c r="C122" s="134"/>
      <c r="D122" s="135"/>
      <c r="E122" s="136"/>
      <c r="F122" s="137"/>
    </row>
    <row r="123" spans="1:6" ht="16.5">
      <c r="A123" s="134"/>
      <c r="B123" s="134"/>
      <c r="C123" s="134"/>
      <c r="D123" s="135"/>
      <c r="E123" s="136"/>
      <c r="F123" s="137"/>
    </row>
    <row r="124" spans="1:6" ht="16.5">
      <c r="A124" s="134"/>
      <c r="B124" s="134"/>
      <c r="C124" s="134"/>
      <c r="D124" s="135"/>
      <c r="E124" s="136"/>
      <c r="F124" s="137"/>
    </row>
    <row r="125" spans="1:6" ht="16.5">
      <c r="A125" s="134"/>
      <c r="B125" s="134"/>
      <c r="C125" s="134"/>
      <c r="D125" s="135"/>
      <c r="E125" s="136"/>
      <c r="F125" s="137"/>
    </row>
    <row r="126" spans="1:6" ht="16.5">
      <c r="A126" s="134"/>
      <c r="B126" s="134"/>
      <c r="C126" s="134"/>
      <c r="D126" s="135"/>
      <c r="E126" s="136"/>
      <c r="F126" s="137"/>
    </row>
    <row r="127" spans="1:6" ht="16.5">
      <c r="A127" s="134"/>
      <c r="B127" s="134"/>
      <c r="C127" s="134"/>
      <c r="D127" s="135"/>
      <c r="E127" s="136"/>
      <c r="F127" s="137"/>
    </row>
    <row r="128" spans="1:6" ht="16.5">
      <c r="A128" s="134"/>
      <c r="B128" s="134"/>
      <c r="C128" s="134"/>
      <c r="D128" s="135"/>
      <c r="E128" s="136"/>
      <c r="F128" s="137"/>
    </row>
    <row r="129" spans="1:6" ht="16.5">
      <c r="A129" s="134"/>
      <c r="B129" s="134"/>
      <c r="C129" s="134"/>
      <c r="D129" s="135"/>
      <c r="E129" s="136"/>
      <c r="F129" s="137"/>
    </row>
    <row r="130" spans="1:6" ht="16.5">
      <c r="A130" s="134"/>
      <c r="B130" s="134"/>
      <c r="C130" s="134"/>
      <c r="D130" s="135"/>
      <c r="E130" s="136"/>
      <c r="F130" s="137"/>
    </row>
    <row r="131" spans="1:6" ht="16.5">
      <c r="A131" s="134"/>
      <c r="B131" s="134"/>
      <c r="C131" s="134"/>
      <c r="D131" s="135"/>
      <c r="E131" s="136"/>
      <c r="F131" s="137"/>
    </row>
    <row r="132" spans="1:6" ht="16.5">
      <c r="A132" s="134"/>
      <c r="B132" s="134"/>
      <c r="C132" s="134"/>
      <c r="D132" s="135"/>
      <c r="E132" s="136"/>
      <c r="F132" s="137"/>
    </row>
    <row r="133" spans="1:6" ht="16.5">
      <c r="A133" s="134"/>
      <c r="B133" s="134"/>
      <c r="C133" s="134"/>
      <c r="D133" s="135"/>
      <c r="E133" s="136"/>
      <c r="F133" s="137"/>
    </row>
    <row r="134" spans="1:6" ht="16.5">
      <c r="A134" s="134"/>
      <c r="B134" s="134"/>
      <c r="C134" s="134"/>
      <c r="D134" s="135"/>
      <c r="E134" s="136"/>
      <c r="F134" s="137"/>
    </row>
    <row r="135" spans="1:6" ht="16.5">
      <c r="A135" s="134"/>
      <c r="B135" s="134"/>
      <c r="C135" s="134"/>
      <c r="D135" s="135"/>
      <c r="E135" s="136"/>
      <c r="F135" s="137"/>
    </row>
    <row r="136" spans="1:6" ht="16.5">
      <c r="A136" s="134"/>
      <c r="B136" s="134"/>
      <c r="C136" s="134"/>
      <c r="D136" s="135"/>
      <c r="E136" s="136"/>
      <c r="F136" s="137"/>
    </row>
    <row r="137" spans="1:6" ht="16.5">
      <c r="A137" s="134"/>
      <c r="B137" s="134"/>
      <c r="C137" s="134"/>
      <c r="D137" s="135"/>
      <c r="E137" s="136"/>
      <c r="F137" s="137"/>
    </row>
    <row r="138" spans="1:6" ht="16.5">
      <c r="A138" s="134"/>
      <c r="B138" s="134"/>
      <c r="C138" s="134"/>
      <c r="D138" s="135"/>
      <c r="E138" s="136"/>
      <c r="F138" s="137"/>
    </row>
    <row r="139" spans="1:6" ht="16.5">
      <c r="A139" s="134"/>
      <c r="B139" s="134"/>
      <c r="C139" s="134"/>
      <c r="D139" s="135"/>
      <c r="E139" s="136"/>
      <c r="F139" s="137"/>
    </row>
    <row r="140" spans="1:6" ht="16.5">
      <c r="A140" s="134"/>
      <c r="B140" s="134"/>
      <c r="C140" s="134"/>
      <c r="D140" s="135"/>
      <c r="E140" s="136"/>
      <c r="F140" s="137"/>
    </row>
    <row r="141" spans="1:6" ht="16.5">
      <c r="A141" s="134"/>
      <c r="B141" s="134"/>
      <c r="C141" s="134"/>
      <c r="D141" s="135"/>
      <c r="E141" s="136"/>
      <c r="F141" s="137"/>
    </row>
    <row r="142" spans="1:6" ht="16.5">
      <c r="A142" s="134"/>
      <c r="B142" s="134"/>
      <c r="C142" s="134"/>
      <c r="D142" s="135"/>
      <c r="E142" s="136"/>
      <c r="F142" s="137"/>
    </row>
    <row r="143" spans="1:6" ht="16.5">
      <c r="A143" s="134"/>
      <c r="B143" s="134"/>
      <c r="C143" s="134"/>
      <c r="D143" s="135"/>
      <c r="E143" s="136"/>
      <c r="F143" s="137"/>
    </row>
    <row r="144" spans="1:6" ht="16.5">
      <c r="A144" s="134"/>
      <c r="B144" s="134"/>
      <c r="C144" s="134"/>
      <c r="D144" s="135"/>
      <c r="E144" s="136"/>
      <c r="F144" s="137"/>
    </row>
  </sheetData>
  <mergeCells count="41">
    <mergeCell ref="B42:C42"/>
    <mergeCell ref="F42:H42"/>
    <mergeCell ref="B43:C43"/>
    <mergeCell ref="F43:H43"/>
    <mergeCell ref="B44:C44"/>
    <mergeCell ref="F44:H44"/>
    <mergeCell ref="C27:D27"/>
    <mergeCell ref="C28:D28"/>
    <mergeCell ref="C29:D29"/>
    <mergeCell ref="C31:D31"/>
    <mergeCell ref="C34:D34"/>
    <mergeCell ref="C36:D36"/>
    <mergeCell ref="C21:D21"/>
    <mergeCell ref="C22:D22"/>
    <mergeCell ref="C23:D23"/>
    <mergeCell ref="C24:D24"/>
    <mergeCell ref="C25:D25"/>
    <mergeCell ref="C26:D26"/>
    <mergeCell ref="H11:H13"/>
    <mergeCell ref="A14:A39"/>
    <mergeCell ref="B14:D14"/>
    <mergeCell ref="B15:B39"/>
    <mergeCell ref="C15:D15"/>
    <mergeCell ref="C16:D16"/>
    <mergeCell ref="C17:D17"/>
    <mergeCell ref="C18:D18"/>
    <mergeCell ref="C19:D19"/>
    <mergeCell ref="C20:D20"/>
    <mergeCell ref="A11:A13"/>
    <mergeCell ref="B11:B13"/>
    <mergeCell ref="C11:D13"/>
    <mergeCell ref="E11:E12"/>
    <mergeCell ref="F11:F12"/>
    <mergeCell ref="G11:G12"/>
    <mergeCell ref="A2:H2"/>
    <mergeCell ref="B6:C6"/>
    <mergeCell ref="G6:H6"/>
    <mergeCell ref="B7:C7"/>
    <mergeCell ref="G7:H7"/>
    <mergeCell ref="A8:C8"/>
    <mergeCell ref="G8:H8"/>
  </mergeCells>
  <phoneticPr fontId="3" type="noConversion"/>
  <conditionalFormatting sqref="F21">
    <cfRule type="cellIs" dxfId="1" priority="2" stopIfTrue="1" operator="equal">
      <formula>0</formula>
    </cfRule>
  </conditionalFormatting>
  <conditionalFormatting sqref="F26">
    <cfRule type="cellIs" dxfId="0" priority="1" stopIfTrue="1" operator="equal">
      <formula>0</formula>
    </cfRule>
  </conditionalFormatting>
  <printOptions horizontalCentered="1"/>
  <pageMargins left="0.62992125984251968" right="0.47244094488188981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2018회계연도 학생생활관 및 게스트하우스 결산서</vt:lpstr>
      <vt:lpstr>2018회계연도 BTL생활관 결산서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2019-04-22T08:15:41Z</dcterms:created>
  <dcterms:modified xsi:type="dcterms:W3CDTF">2019-04-22T08:17:31Z</dcterms:modified>
</cp:coreProperties>
</file>