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이연유\13. 운영위원회\2019년 운영위원회\"/>
    </mc:Choice>
  </mc:AlternateContent>
  <bookViews>
    <workbookView xWindow="0" yWindow="0" windowWidth="28800" windowHeight="12285"/>
  </bookViews>
  <sheets>
    <sheet name="2019회계연도 학생생활관 세입·세출예산내역서" sheetId="1" r:id="rId1"/>
    <sheet name="2019회계연도 학생생활관 게스트하우세입·세출예산 내역서" sheetId="2" r:id="rId2"/>
  </sheets>
  <definedNames>
    <definedName name="_xlnm._FilterDatabase" localSheetId="1" hidden="1">'2019회계연도 학생생활관 게스트하우세입·세출예산 내역서'!$A$15:$G$33</definedName>
    <definedName name="_xlnm._FilterDatabase" localSheetId="0" hidden="1">'2019회계연도 학생생활관 세입·세출예산내역서'!$A$20:$G$99</definedName>
    <definedName name="_xlnm.Print_Area" localSheetId="1">'2019회계연도 학생생활관 게스트하우세입·세출예산 내역서'!$A$1:$G$36</definedName>
    <definedName name="_xlnm.Print_Area" localSheetId="0">'2019회계연도 학생생활관 세입·세출예산내역서'!$A$1:$G$99</definedName>
    <definedName name="_xlnm.Print_Titles" localSheetId="1">'2019회계연도 학생생활관 게스트하우세입·세출예산 내역서'!$14:$15</definedName>
    <definedName name="_xlnm.Print_Titles" localSheetId="0">'2019회계연도 학생생활관 세입·세출예산내역서'!$19:$20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30" i="2"/>
  <c r="G28" i="2"/>
  <c r="G23" i="2"/>
  <c r="G21" i="2"/>
  <c r="G20" i="2"/>
  <c r="G19" i="2" s="1"/>
  <c r="G18" i="2" s="1"/>
  <c r="G17" i="2" s="1"/>
  <c r="G16" i="2" s="1"/>
  <c r="G9" i="2"/>
  <c r="G4" i="2" s="1"/>
  <c r="G98" i="1"/>
  <c r="G97" i="1" s="1"/>
  <c r="G96" i="1" s="1"/>
  <c r="G95" i="1" s="1"/>
  <c r="G93" i="1"/>
  <c r="G92" i="1" s="1"/>
  <c r="G91" i="1" s="1"/>
  <c r="G86" i="1" s="1"/>
  <c r="G89" i="1"/>
  <c r="G88" i="1"/>
  <c r="G87" i="1"/>
  <c r="G84" i="1"/>
  <c r="G80" i="1"/>
  <c r="G79" i="1" s="1"/>
  <c r="G73" i="1" s="1"/>
  <c r="G72" i="1" s="1"/>
  <c r="G75" i="1"/>
  <c r="G74" i="1"/>
  <c r="G68" i="1"/>
  <c r="G65" i="1"/>
  <c r="G64" i="1"/>
  <c r="G62" i="1"/>
  <c r="G61" i="1"/>
  <c r="G59" i="1"/>
  <c r="G57" i="1"/>
  <c r="G55" i="1"/>
  <c r="G52" i="1"/>
  <c r="G50" i="1"/>
  <c r="G48" i="1"/>
  <c r="G36" i="1" s="1"/>
  <c r="G35" i="1" s="1"/>
  <c r="G34" i="1" s="1"/>
  <c r="G46" i="1"/>
  <c r="G43" i="1"/>
  <c r="G37" i="1"/>
  <c r="G32" i="1"/>
  <c r="G25" i="1" s="1"/>
  <c r="G24" i="1" s="1"/>
  <c r="G23" i="1" s="1"/>
  <c r="G22" i="1" s="1"/>
  <c r="G26" i="1"/>
  <c r="G15" i="1"/>
  <c r="G8" i="1" s="1"/>
  <c r="G7" i="1" s="1"/>
  <c r="G6" i="1" s="1"/>
  <c r="G5" i="1" s="1"/>
  <c r="G4" i="1" s="1"/>
  <c r="G13" i="1"/>
  <c r="G10" i="1"/>
  <c r="G9" i="1"/>
  <c r="G8" i="2" l="1"/>
  <c r="G7" i="2" s="1"/>
  <c r="G6" i="2" s="1"/>
  <c r="G5" i="2" s="1"/>
</calcChain>
</file>

<file path=xl/sharedStrings.xml><?xml version="1.0" encoding="utf-8"?>
<sst xmlns="http://schemas.openxmlformats.org/spreadsheetml/2006/main" count="155" uniqueCount="128">
  <si>
    <t>2019회계연도 학생생활관 세입예산 내역서</t>
    <phoneticPr fontId="5" type="noConversion"/>
  </si>
  <si>
    <t>사업</t>
  </si>
  <si>
    <t>관</t>
  </si>
  <si>
    <t>항</t>
  </si>
  <si>
    <t>목</t>
  </si>
  <si>
    <t>세목</t>
  </si>
  <si>
    <t>산출내역</t>
    <phoneticPr fontId="4" type="noConversion"/>
  </si>
  <si>
    <t>2019 세입 예산액</t>
    <phoneticPr fontId="4" type="noConversion"/>
  </si>
  <si>
    <t>총 세입예산</t>
    <phoneticPr fontId="4" type="noConversion"/>
  </si>
  <si>
    <t xml:space="preserve">  학생생활관 운영</t>
    <phoneticPr fontId="4" type="noConversion"/>
  </si>
  <si>
    <t>자체수입금</t>
    <phoneticPr fontId="4" type="noConversion"/>
  </si>
  <si>
    <t>사용료 및 수수료 수입</t>
    <phoneticPr fontId="4" type="noConversion"/>
  </si>
  <si>
    <t>생활관 사용료 수입</t>
    <phoneticPr fontId="4" type="noConversion"/>
  </si>
  <si>
    <t xml:space="preserve">     가. 학생 생활관 사용료</t>
    <phoneticPr fontId="5" type="noConversion"/>
  </si>
  <si>
    <t xml:space="preserve">      1) 1차 BTL관 운영 수입</t>
    <phoneticPr fontId="5" type="noConversion"/>
  </si>
  <si>
    <t xml:space="preserve">     가) 정기개관 : 1,313,000원*585명*2학기=</t>
    <phoneticPr fontId="5" type="noConversion"/>
  </si>
  <si>
    <t xml:space="preserve">     나) 특별개관 : 9,700원*60일*200명*2학기=</t>
    <phoneticPr fontId="5" type="noConversion"/>
  </si>
  <si>
    <t xml:space="preserve">      2) 3차 BTL관 운영 수입</t>
    <phoneticPr fontId="5" type="noConversion"/>
  </si>
  <si>
    <t xml:space="preserve">     가) 정기개관 : 1,129,000원*690명*2학기</t>
    <phoneticPr fontId="5" type="noConversion"/>
  </si>
  <si>
    <t xml:space="preserve">     나. 이월금</t>
    <phoneticPr fontId="5" type="noConversion"/>
  </si>
  <si>
    <t xml:space="preserve">    가) BTL회계 이월금 : 150,000,000원</t>
    <phoneticPr fontId="5" type="noConversion"/>
  </si>
  <si>
    <t>2019회계연도 학생생활관 세출예산 내역서</t>
    <phoneticPr fontId="5" type="noConversion"/>
  </si>
  <si>
    <t>(단위 : 천원)</t>
  </si>
  <si>
    <t>2019 세출 예산액</t>
    <phoneticPr fontId="4" type="noConversion"/>
  </si>
  <si>
    <t>총 세출예산</t>
  </si>
  <si>
    <t>인건비</t>
    <phoneticPr fontId="4" type="noConversion"/>
  </si>
  <si>
    <t>기타직보수</t>
    <phoneticPr fontId="4" type="noConversion"/>
  </si>
  <si>
    <t xml:space="preserve"> 1. 급여 : 3명*2,200,000원*12월=</t>
    <phoneticPr fontId="4" type="noConversion"/>
  </si>
  <si>
    <t xml:space="preserve"> 2. 초과근무수당 : 3명*15,500원*15시간*12개월=</t>
    <phoneticPr fontId="4" type="noConversion"/>
  </si>
  <si>
    <t xml:space="preserve"> 3. 명절휴가비: 3명*1,320,000원*2회=</t>
    <phoneticPr fontId="4" type="noConversion"/>
  </si>
  <si>
    <t xml:space="preserve"> 4. 정액급식비 : 3명*130,000원*12월=</t>
    <phoneticPr fontId="4" type="noConversion"/>
  </si>
  <si>
    <t xml:space="preserve"> 5. 퇴직충당금 : 3명*1,800,000원*12월=</t>
    <phoneticPr fontId="4" type="noConversion"/>
  </si>
  <si>
    <t>연가보상비</t>
    <phoneticPr fontId="4" type="noConversion"/>
  </si>
  <si>
    <t xml:space="preserve"> 1. 연가보상비 : 3명*70,000원*15일=</t>
    <phoneticPr fontId="4" type="noConversion"/>
  </si>
  <si>
    <t>물건비</t>
    <phoneticPr fontId="4" type="noConversion"/>
  </si>
  <si>
    <t>운영비</t>
    <phoneticPr fontId="4" type="noConversion"/>
  </si>
  <si>
    <t>일반수용비</t>
    <phoneticPr fontId="4" type="noConversion"/>
  </si>
  <si>
    <t>1. 소모품(사무용품) : 600,000원*10회=</t>
    <phoneticPr fontId="4" type="noConversion"/>
  </si>
  <si>
    <t>2. RC프로그램 운용물품 : 272,500원*2학기=</t>
    <phoneticPr fontId="4" type="noConversion"/>
  </si>
  <si>
    <t>3. 홍보용 물품 : 500,000원*10회=</t>
    <phoneticPr fontId="4" type="noConversion"/>
  </si>
  <si>
    <t>4. 관생카드키: 12,000원*100개=</t>
    <phoneticPr fontId="4" type="noConversion"/>
  </si>
  <si>
    <t>5. 직무교육비: 100,000원*5회=</t>
    <phoneticPr fontId="4" type="noConversion"/>
  </si>
  <si>
    <t>공공요금 및 제세</t>
    <phoneticPr fontId="4" type="noConversion"/>
  </si>
  <si>
    <t>1. 인터넷요금: 4,525,000원*12월=</t>
    <phoneticPr fontId="4" type="noConversion"/>
  </si>
  <si>
    <t>2. 각종 협의회 참가비: 5명*400,000원*2회=</t>
    <phoneticPr fontId="4" type="noConversion"/>
  </si>
  <si>
    <t>급식비</t>
    <phoneticPr fontId="4" type="noConversion"/>
  </si>
  <si>
    <t xml:space="preserve"> 1. 생활관생 후생복지용 간식비 : 1,300명*10,000원*2학기=</t>
    <phoneticPr fontId="4" type="noConversion"/>
  </si>
  <si>
    <t>특근매식비</t>
    <phoneticPr fontId="4" type="noConversion"/>
  </si>
  <si>
    <t xml:space="preserve"> 특근매식비: 6명*6,000원*20회</t>
    <phoneticPr fontId="4" type="noConversion"/>
  </si>
  <si>
    <t>운영수당</t>
    <phoneticPr fontId="4" type="noConversion"/>
  </si>
  <si>
    <t xml:space="preserve">  RC프로그램 강사료: 10명*300,000원*10회</t>
    <phoneticPr fontId="4" type="noConversion"/>
  </si>
  <si>
    <t>임차료</t>
  </si>
  <si>
    <t xml:space="preserve">  1. BTL시설임대료: 142,500,000원*4회=</t>
    <phoneticPr fontId="4" type="noConversion"/>
  </si>
  <si>
    <t>2. 운동기기 리스료 : 1,300,000원*12월</t>
    <phoneticPr fontId="4" type="noConversion"/>
  </si>
  <si>
    <t>시설장비유지비</t>
    <phoneticPr fontId="4" type="noConversion"/>
  </si>
  <si>
    <t>1. 시설물유지보수비: 700,000원*6회=</t>
    <phoneticPr fontId="4" type="noConversion"/>
  </si>
  <si>
    <t>복리후생비</t>
    <phoneticPr fontId="4" type="noConversion"/>
  </si>
  <si>
    <t>1. 맞춤형복지: 3명*630,000원=</t>
    <phoneticPr fontId="4" type="noConversion"/>
  </si>
  <si>
    <t>관리용역비</t>
    <phoneticPr fontId="4" type="noConversion"/>
  </si>
  <si>
    <t xml:space="preserve"> 1. 홈페이지 유지관리 용역비 : 1,000,000원*5회=</t>
    <phoneticPr fontId="4" type="noConversion"/>
  </si>
  <si>
    <t>여비</t>
    <phoneticPr fontId="4" type="noConversion"/>
  </si>
  <si>
    <t>국내여비</t>
    <phoneticPr fontId="4" type="noConversion"/>
  </si>
  <si>
    <t>1. 국내연수여비: 6명*60,000원*10회=</t>
    <phoneticPr fontId="4" type="noConversion"/>
  </si>
  <si>
    <t>업무추진비</t>
  </si>
  <si>
    <t>사업추진비</t>
    <phoneticPr fontId="4" type="noConversion"/>
  </si>
  <si>
    <t>1. 생활관 문화행사: 5,000,000원*2학기=</t>
    <phoneticPr fontId="4" type="noConversion"/>
  </si>
  <si>
    <t>2. 생활관 RC프로그램 행사경비 : 300,000원*6회=</t>
    <phoneticPr fontId="4" type="noConversion"/>
  </si>
  <si>
    <t>관서업무추진비</t>
    <phoneticPr fontId="4" type="noConversion"/>
  </si>
  <si>
    <t>1. 생활관 운영위원회 간담회: 15명*30,000원*10회=</t>
    <phoneticPr fontId="4" type="noConversion"/>
  </si>
  <si>
    <t>2. 유관부서 업무추진 간담회: 5명*30,000원*10회</t>
    <phoneticPr fontId="4" type="noConversion"/>
  </si>
  <si>
    <t>3. 생활관 직원 및 자치회 간담회: 16명*30,000원*10회</t>
    <phoneticPr fontId="4" type="noConversion"/>
  </si>
  <si>
    <t>이전지출</t>
    <phoneticPr fontId="4" type="noConversion"/>
  </si>
  <si>
    <t>보전금</t>
    <phoneticPr fontId="4" type="noConversion"/>
  </si>
  <si>
    <t>장학금</t>
    <phoneticPr fontId="4" type="noConversion"/>
  </si>
  <si>
    <t>1. 자치회 및 관생지도사 지도비: 11명*300,000원*12월</t>
    <phoneticPr fontId="4" type="noConversion"/>
  </si>
  <si>
    <r>
      <t>2</t>
    </r>
    <r>
      <rPr>
        <sz val="14"/>
        <color theme="1"/>
        <rFont val="맑은 고딕"/>
        <family val="2"/>
        <charset val="129"/>
        <scheme val="major"/>
      </rPr>
      <t>. 생활관 근로학생 장학금: 1명*8,350원*6시간*20일*6월</t>
    </r>
    <phoneticPr fontId="4" type="noConversion"/>
  </si>
  <si>
    <t>3  RC프로그램활동 장학금: 7,500,000*2회</t>
    <phoneticPr fontId="4" type="noConversion"/>
  </si>
  <si>
    <t>민간이전</t>
    <phoneticPr fontId="4" type="noConversion"/>
  </si>
  <si>
    <t>민간위탁사업비</t>
    <phoneticPr fontId="4" type="noConversion"/>
  </si>
  <si>
    <t>BTL운영비(정기개관): 199,000,000원*4회</t>
    <phoneticPr fontId="4" type="noConversion"/>
  </si>
  <si>
    <t>BTL운영비(특별개관): 78,000,000원*2회</t>
    <phoneticPr fontId="4" type="noConversion"/>
  </si>
  <si>
    <t>BTL식비 : 171,105,000원*8월</t>
    <phoneticPr fontId="4" type="noConversion"/>
  </si>
  <si>
    <t>기타직부담금</t>
    <phoneticPr fontId="4" type="noConversion"/>
  </si>
  <si>
    <t>기타직 법정부담금 : 3명*278,000원*12월</t>
    <phoneticPr fontId="4" type="noConversion"/>
  </si>
  <si>
    <t>자산취득 및 운용</t>
    <phoneticPr fontId="4" type="noConversion"/>
  </si>
  <si>
    <t>건설비</t>
    <phoneticPr fontId="4" type="noConversion"/>
  </si>
  <si>
    <t>공사비</t>
    <phoneticPr fontId="4" type="noConversion"/>
  </si>
  <si>
    <t xml:space="preserve">  BTL 장기수선충담금 : 64,397,500원*2회</t>
    <phoneticPr fontId="4" type="noConversion"/>
  </si>
  <si>
    <t>유형자산</t>
    <phoneticPr fontId="4" type="noConversion"/>
  </si>
  <si>
    <t>자산취득비</t>
    <phoneticPr fontId="4" type="noConversion"/>
  </si>
  <si>
    <t>건물/공작물</t>
  </si>
  <si>
    <t>사무용집기류: 1,500,000원*5종=</t>
    <phoneticPr fontId="4" type="noConversion"/>
  </si>
  <si>
    <t>예비비 및  기타</t>
    <phoneticPr fontId="4" type="noConversion"/>
  </si>
  <si>
    <t>예비비 및 기타</t>
    <phoneticPr fontId="4" type="noConversion"/>
  </si>
  <si>
    <t>예비비 및 기타</t>
  </si>
  <si>
    <t>반환금</t>
    <phoneticPr fontId="4" type="noConversion"/>
  </si>
  <si>
    <t>1. 중도퇴관 반환금 : 15,000,000원*2학기=</t>
    <phoneticPr fontId="4" type="noConversion"/>
  </si>
  <si>
    <t>2019회계연도 게스트하우스 세입예산 내역서</t>
    <phoneticPr fontId="5" type="noConversion"/>
  </si>
  <si>
    <t>산출내역</t>
    <phoneticPr fontId="4" type="noConversion"/>
  </si>
  <si>
    <t>2019 세입 예산액</t>
    <phoneticPr fontId="4" type="noConversion"/>
  </si>
  <si>
    <t>총 세입예산</t>
    <phoneticPr fontId="4" type="noConversion"/>
  </si>
  <si>
    <t xml:space="preserve">  학생생활관 운영</t>
    <phoneticPr fontId="4" type="noConversion"/>
  </si>
  <si>
    <t>자체수입금</t>
    <phoneticPr fontId="4" type="noConversion"/>
  </si>
  <si>
    <t>사용료 및 수수료 수입</t>
    <phoneticPr fontId="4" type="noConversion"/>
  </si>
  <si>
    <t>생활관 사용료 수입</t>
    <phoneticPr fontId="4" type="noConversion"/>
  </si>
  <si>
    <t xml:space="preserve">    가. 교직원 생활관 사용료</t>
    <phoneticPr fontId="5" type="noConversion"/>
  </si>
  <si>
    <t xml:space="preserve">  1) 원룸형 :  200,000원*10명*12월=</t>
    <phoneticPr fontId="5" type="noConversion"/>
  </si>
  <si>
    <t xml:space="preserve">  2) 주거형 :  300,000원*14명*12월=</t>
    <phoneticPr fontId="5" type="noConversion"/>
  </si>
  <si>
    <t>2019회계연도 게스트하우스 세출예산 내역서</t>
    <phoneticPr fontId="5" type="noConversion"/>
  </si>
  <si>
    <t>산출내역</t>
    <phoneticPr fontId="4" type="noConversion"/>
  </si>
  <si>
    <t>2019 세출 예산액</t>
    <phoneticPr fontId="4" type="noConversion"/>
  </si>
  <si>
    <t>물건비</t>
    <phoneticPr fontId="4" type="noConversion"/>
  </si>
  <si>
    <t>운영비</t>
    <phoneticPr fontId="4" type="noConversion"/>
  </si>
  <si>
    <t>일반수용비</t>
    <phoneticPr fontId="4" type="noConversion"/>
  </si>
  <si>
    <t>1. 소모품(청소용품): 300,000원*6회=</t>
    <phoneticPr fontId="4" type="noConversion"/>
  </si>
  <si>
    <t>공공요금 및 제세</t>
    <phoneticPr fontId="4" type="noConversion"/>
  </si>
  <si>
    <t>1. 전기요금: 450,000원*12월=</t>
    <phoneticPr fontId="4" type="noConversion"/>
  </si>
  <si>
    <t>2. 가스요금: 1,000,000원*12월=</t>
    <phoneticPr fontId="4" type="noConversion"/>
  </si>
  <si>
    <t>3. 상하수도요금: 300,000원*12월=</t>
    <phoneticPr fontId="4" type="noConversion"/>
  </si>
  <si>
    <t>4. 전화요금: 180,000원*12월=</t>
    <phoneticPr fontId="4" type="noConversion"/>
  </si>
  <si>
    <t xml:space="preserve"> 정수기 임차료: 20,000원*2대*12월=</t>
    <phoneticPr fontId="4" type="noConversion"/>
  </si>
  <si>
    <t>시설장비유지비</t>
    <phoneticPr fontId="4" type="noConversion"/>
  </si>
  <si>
    <t>시설물유지보수비: 600,000원*8회=</t>
    <phoneticPr fontId="4" type="noConversion"/>
  </si>
  <si>
    <t>관리용역비</t>
    <phoneticPr fontId="4" type="noConversion"/>
  </si>
  <si>
    <t xml:space="preserve">   1. 시설관리 미화 용역: 3,400,000원*12월=</t>
    <phoneticPr fontId="4" type="noConversion"/>
  </si>
  <si>
    <t>2. 소독 및 방역: 50,000원*12월=</t>
    <phoneticPr fontId="4" type="noConversion"/>
  </si>
  <si>
    <t>3. 소방유지보수비: 120,000원*12월=</t>
    <phoneticPr fontId="4" type="noConversion"/>
  </si>
  <si>
    <t>4. 승강기유지보수비: 110,000원*12월=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</si>
</sst>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b/>
      <sz val="26"/>
      <color indexed="8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color theme="1"/>
      <name val="맑은 고딕"/>
      <family val="2"/>
      <charset val="129"/>
      <scheme val="major"/>
    </font>
    <font>
      <sz val="14"/>
      <color indexed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ajor"/>
    </font>
    <font>
      <sz val="14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79">
    <xf numFmtId="0" fontId="0" fillId="0" borderId="0" xfId="0">
      <alignment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3" xfId="1" applyNumberFormat="1" applyFont="1" applyFill="1" applyBorder="1" applyAlignment="1" applyProtection="1">
      <alignment horizontal="center" vertical="center"/>
    </xf>
    <xf numFmtId="0" fontId="6" fillId="0" borderId="0" xfId="2" applyFont="1" applyAlignment="1">
      <alignment horizontal="left" vertical="center" indent="1"/>
    </xf>
    <xf numFmtId="41" fontId="7" fillId="0" borderId="4" xfId="3" applyFont="1" applyFill="1" applyBorder="1" applyAlignment="1" applyProtection="1">
      <alignment horizontal="right"/>
    </xf>
    <xf numFmtId="0" fontId="8" fillId="3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 indent="1" shrinkToFit="1"/>
    </xf>
    <xf numFmtId="41" fontId="8" fillId="3" borderId="8" xfId="4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10" fillId="4" borderId="2" xfId="5" applyFont="1" applyFill="1" applyBorder="1">
      <alignment vertical="center"/>
    </xf>
    <xf numFmtId="0" fontId="10" fillId="4" borderId="2" xfId="5" applyFont="1" applyFill="1" applyBorder="1" applyAlignment="1">
      <alignment horizontal="left" vertical="center" indent="1" shrinkToFit="1"/>
    </xf>
    <xf numFmtId="41" fontId="11" fillId="4" borderId="9" xfId="3" applyFont="1" applyFill="1" applyBorder="1" applyAlignment="1" applyProtection="1">
      <alignment horizontal="right"/>
    </xf>
    <xf numFmtId="0" fontId="12" fillId="0" borderId="10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3" fontId="12" fillId="0" borderId="12" xfId="6" applyNumberFormat="1" applyFont="1" applyFill="1" applyBorder="1" applyAlignment="1">
      <alignment horizontal="right"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3" fontId="12" fillId="0" borderId="16" xfId="6" applyNumberFormat="1" applyFont="1" applyFill="1" applyBorder="1" applyAlignment="1">
      <alignment horizontal="right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 indent="1"/>
    </xf>
    <xf numFmtId="0" fontId="12" fillId="0" borderId="14" xfId="2" applyFont="1" applyBorder="1" applyAlignment="1">
      <alignment horizontal="left" vertical="center" indent="1" shrinkToFit="1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0" fillId="5" borderId="22" xfId="2" applyFont="1" applyFill="1" applyBorder="1">
      <alignment vertical="center"/>
    </xf>
    <xf numFmtId="0" fontId="12" fillId="5" borderId="23" xfId="2" applyFont="1" applyFill="1" applyBorder="1" applyAlignment="1">
      <alignment horizontal="left" vertical="center" indent="1" shrinkToFit="1"/>
    </xf>
    <xf numFmtId="3" fontId="12" fillId="5" borderId="9" xfId="7" applyNumberFormat="1" applyFont="1" applyFill="1" applyBorder="1" applyAlignment="1">
      <alignment horizontal="right" vertical="center"/>
    </xf>
    <xf numFmtId="0" fontId="10" fillId="0" borderId="24" xfId="2" applyFont="1" applyFill="1" applyBorder="1">
      <alignment vertical="center"/>
    </xf>
    <xf numFmtId="0" fontId="12" fillId="0" borderId="25" xfId="2" applyFont="1" applyBorder="1" applyAlignment="1">
      <alignment horizontal="left" vertical="center" indent="1" shrinkToFit="1"/>
    </xf>
    <xf numFmtId="3" fontId="12" fillId="0" borderId="26" xfId="7" applyNumberFormat="1" applyFont="1" applyFill="1" applyBorder="1" applyAlignment="1">
      <alignment horizontal="right" vertical="center"/>
    </xf>
    <xf numFmtId="0" fontId="12" fillId="0" borderId="19" xfId="7" applyFont="1" applyFill="1" applyBorder="1" applyAlignment="1">
      <alignment horizontal="left" vertical="center" indent="1"/>
    </xf>
    <xf numFmtId="3" fontId="12" fillId="0" borderId="16" xfId="7" applyNumberFormat="1" applyFont="1" applyFill="1" applyBorder="1" applyAlignment="1">
      <alignment horizontal="right" vertical="center"/>
    </xf>
    <xf numFmtId="0" fontId="12" fillId="0" borderId="27" xfId="2" applyFont="1" applyBorder="1" applyAlignment="1">
      <alignment horizontal="left" vertical="center" indent="1" shrinkToFit="1"/>
    </xf>
    <xf numFmtId="3" fontId="12" fillId="0" borderId="28" xfId="7" applyNumberFormat="1" applyFont="1" applyFill="1" applyBorder="1" applyAlignment="1">
      <alignment horizontal="right" vertical="center"/>
    </xf>
    <xf numFmtId="0" fontId="10" fillId="0" borderId="19" xfId="2" applyFont="1" applyFill="1" applyBorder="1">
      <alignment vertical="center"/>
    </xf>
    <xf numFmtId="0" fontId="12" fillId="0" borderId="19" xfId="2" applyFont="1" applyBorder="1" applyAlignment="1">
      <alignment horizontal="left" vertical="center" indent="1" shrinkToFit="1"/>
    </xf>
    <xf numFmtId="0" fontId="12" fillId="0" borderId="18" xfId="7" applyFont="1" applyFill="1" applyBorder="1" applyAlignment="1">
      <alignment horizontal="left" vertical="center" indent="1"/>
    </xf>
    <xf numFmtId="0" fontId="12" fillId="0" borderId="18" xfId="2" applyFont="1" applyBorder="1" applyAlignment="1">
      <alignment horizontal="left" vertical="center" indent="1" shrinkToFit="1"/>
    </xf>
    <xf numFmtId="0" fontId="12" fillId="5" borderId="29" xfId="2" applyFont="1" applyFill="1" applyBorder="1" applyAlignment="1">
      <alignment horizontal="left" vertical="center" indent="1" shrinkToFit="1"/>
    </xf>
    <xf numFmtId="0" fontId="12" fillId="0" borderId="30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0" fillId="6" borderId="31" xfId="7" applyFont="1" applyFill="1" applyBorder="1" applyAlignment="1">
      <alignment horizontal="left" vertical="center" indent="1"/>
    </xf>
    <xf numFmtId="0" fontId="10" fillId="6" borderId="31" xfId="2" applyFont="1" applyFill="1" applyBorder="1" applyAlignment="1">
      <alignment horizontal="left" vertical="center" indent="1" shrinkToFit="1"/>
    </xf>
    <xf numFmtId="3" fontId="10" fillId="6" borderId="33" xfId="7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 indent="1" shrinkToFit="1"/>
    </xf>
    <xf numFmtId="41" fontId="12" fillId="0" borderId="0" xfId="4" applyFont="1" applyAlignment="1">
      <alignment horizontal="left" vertical="center" indent="1"/>
    </xf>
    <xf numFmtId="0" fontId="3" fillId="7" borderId="1" xfId="1" applyNumberFormat="1" applyFont="1" applyFill="1" applyBorder="1" applyAlignment="1" applyProtection="1">
      <alignment horizontal="center" vertical="center"/>
    </xf>
    <xf numFmtId="0" fontId="3" fillId="7" borderId="2" xfId="1" applyNumberFormat="1" applyFont="1" applyFill="1" applyBorder="1" applyAlignment="1" applyProtection="1">
      <alignment horizontal="center" vertical="center"/>
    </xf>
    <xf numFmtId="0" fontId="3" fillId="7" borderId="3" xfId="1" applyNumberFormat="1" applyFont="1" applyFill="1" applyBorder="1" applyAlignment="1" applyProtection="1">
      <alignment horizontal="center" vertical="center"/>
    </xf>
    <xf numFmtId="41" fontId="7" fillId="0" borderId="34" xfId="3" applyFont="1" applyFill="1" applyBorder="1" applyAlignment="1" applyProtection="1">
      <alignment horizontal="right"/>
    </xf>
    <xf numFmtId="41" fontId="7" fillId="0" borderId="35" xfId="3" applyFont="1" applyFill="1" applyBorder="1" applyAlignment="1" applyProtection="1">
      <alignment horizontal="right"/>
    </xf>
    <xf numFmtId="0" fontId="8" fillId="3" borderId="6" xfId="2" applyFont="1" applyFill="1" applyBorder="1" applyAlignment="1">
      <alignment horizontal="center" vertical="center" shrinkToFit="1"/>
    </xf>
    <xf numFmtId="0" fontId="8" fillId="8" borderId="1" xfId="2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left" vertical="center" indent="1" shrinkToFit="1"/>
    </xf>
    <xf numFmtId="41" fontId="8" fillId="8" borderId="9" xfId="4" applyFont="1" applyFill="1" applyBorder="1" applyAlignment="1">
      <alignment horizontal="center" vertical="center"/>
    </xf>
    <xf numFmtId="0" fontId="8" fillId="0" borderId="36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41" fontId="8" fillId="5" borderId="38" xfId="4" applyFont="1" applyFill="1" applyBorder="1" applyAlignment="1">
      <alignment horizontal="left" vertical="center" indent="1"/>
    </xf>
    <xf numFmtId="0" fontId="6" fillId="0" borderId="17" xfId="2" applyFont="1" applyFill="1" applyBorder="1" applyAlignment="1">
      <alignment horizontal="left" vertical="center" indent="1"/>
    </xf>
    <xf numFmtId="0" fontId="8" fillId="0" borderId="14" xfId="2" applyFont="1" applyFill="1" applyBorder="1" applyAlignment="1">
      <alignment horizontal="left" vertical="center"/>
    </xf>
    <xf numFmtId="0" fontId="8" fillId="0" borderId="15" xfId="2" applyFont="1" applyFill="1" applyBorder="1" applyAlignment="1">
      <alignment horizontal="left" vertical="center"/>
    </xf>
    <xf numFmtId="0" fontId="8" fillId="0" borderId="39" xfId="2" applyFont="1" applyFill="1" applyBorder="1" applyAlignment="1">
      <alignment horizontal="left" vertical="center"/>
    </xf>
    <xf numFmtId="41" fontId="8" fillId="0" borderId="16" xfId="4" applyFont="1" applyFill="1" applyBorder="1" applyAlignment="1">
      <alignment horizontal="left" vertical="center" indent="1"/>
    </xf>
    <xf numFmtId="0" fontId="6" fillId="0" borderId="0" xfId="2" applyFont="1" applyFill="1" applyAlignment="1">
      <alignment horizontal="left" vertical="center" indent="1"/>
    </xf>
    <xf numFmtId="0" fontId="6" fillId="0" borderId="18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left" vertical="center"/>
    </xf>
    <xf numFmtId="0" fontId="6" fillId="0" borderId="39" xfId="2" applyFont="1" applyFill="1" applyBorder="1" applyAlignment="1">
      <alignment horizontal="left" vertical="center"/>
    </xf>
    <xf numFmtId="41" fontId="12" fillId="0" borderId="16" xfId="4" applyFont="1" applyFill="1" applyBorder="1" applyAlignment="1">
      <alignment horizontal="left" vertical="center" indent="1"/>
    </xf>
    <xf numFmtId="0" fontId="6" fillId="0" borderId="20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indent="1"/>
    </xf>
    <xf numFmtId="0" fontId="6" fillId="0" borderId="15" xfId="2" applyFont="1" applyFill="1" applyBorder="1" applyAlignment="1">
      <alignment horizontal="left" vertical="center" indent="1" shrinkToFit="1"/>
    </xf>
    <xf numFmtId="0" fontId="6" fillId="0" borderId="17" xfId="2" applyFont="1" applyBorder="1" applyAlignment="1">
      <alignment horizontal="left" vertical="center" indent="1"/>
    </xf>
    <xf numFmtId="0" fontId="6" fillId="0" borderId="41" xfId="2" applyFont="1" applyFill="1" applyBorder="1" applyAlignment="1">
      <alignment horizontal="center" vertical="center"/>
    </xf>
    <xf numFmtId="0" fontId="6" fillId="0" borderId="18" xfId="2" applyFont="1" applyBorder="1" applyAlignment="1">
      <alignment horizontal="left" vertical="center" indent="1"/>
    </xf>
    <xf numFmtId="0" fontId="7" fillId="0" borderId="19" xfId="2" applyFont="1" applyFill="1" applyBorder="1" applyAlignment="1">
      <alignment horizontal="left" vertical="center"/>
    </xf>
    <xf numFmtId="41" fontId="12" fillId="0" borderId="16" xfId="4" applyFont="1" applyBorder="1" applyAlignment="1">
      <alignment horizontal="left" vertical="center" indent="1"/>
    </xf>
    <xf numFmtId="0" fontId="6" fillId="0" borderId="42" xfId="2" applyFont="1" applyBorder="1" applyAlignment="1">
      <alignment horizontal="left" vertical="center" indent="1"/>
    </xf>
    <xf numFmtId="0" fontId="7" fillId="0" borderId="24" xfId="2" applyFont="1" applyFill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39" xfId="2" applyFont="1" applyBorder="1" applyAlignment="1">
      <alignment horizontal="left" vertical="center"/>
    </xf>
    <xf numFmtId="0" fontId="6" fillId="0" borderId="43" xfId="2" applyFont="1" applyFill="1" applyBorder="1" applyAlignment="1">
      <alignment horizontal="center" vertical="center"/>
    </xf>
    <xf numFmtId="0" fontId="6" fillId="0" borderId="19" xfId="2" applyFont="1" applyBorder="1" applyAlignment="1">
      <alignment horizontal="left" vertical="center"/>
    </xf>
    <xf numFmtId="0" fontId="6" fillId="0" borderId="40" xfId="2" applyFont="1" applyBorder="1" applyAlignment="1">
      <alignment horizontal="left" vertical="center"/>
    </xf>
    <xf numFmtId="0" fontId="8" fillId="0" borderId="19" xfId="2" applyFont="1" applyFill="1" applyBorder="1" applyAlignment="1">
      <alignment horizontal="left" vertical="center"/>
    </xf>
    <xf numFmtId="0" fontId="6" fillId="0" borderId="19" xfId="2" applyFont="1" applyFill="1" applyBorder="1" applyAlignment="1">
      <alignment horizontal="left" vertical="center"/>
    </xf>
    <xf numFmtId="0" fontId="6" fillId="0" borderId="18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6" fillId="0" borderId="18" xfId="2" applyFont="1" applyBorder="1" applyAlignment="1">
      <alignment horizontal="center" vertical="center"/>
    </xf>
    <xf numFmtId="0" fontId="8" fillId="0" borderId="39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41" fontId="8" fillId="0" borderId="16" xfId="4" applyFont="1" applyBorder="1" applyAlignment="1">
      <alignment horizontal="left" vertical="center" indent="1"/>
    </xf>
    <xf numFmtId="0" fontId="6" fillId="0" borderId="20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19" xfId="2" applyFont="1" applyBorder="1" applyAlignment="1">
      <alignment horizontal="left" vertical="center" indent="1" shrinkToFit="1"/>
    </xf>
    <xf numFmtId="0" fontId="6" fillId="0" borderId="40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39" xfId="2" applyFont="1" applyBorder="1" applyAlignment="1">
      <alignment horizontal="left" vertical="center"/>
    </xf>
    <xf numFmtId="0" fontId="6" fillId="0" borderId="42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 indent="1"/>
    </xf>
    <xf numFmtId="0" fontId="6" fillId="0" borderId="19" xfId="2" applyFont="1" applyBorder="1" applyAlignment="1">
      <alignment horizontal="left" vertical="center" indent="1"/>
    </xf>
    <xf numFmtId="0" fontId="6" fillId="0" borderId="15" xfId="2" applyFont="1" applyBorder="1" applyAlignment="1">
      <alignment horizontal="left" vertical="center" indent="1" shrinkToFit="1"/>
    </xf>
    <xf numFmtId="0" fontId="8" fillId="0" borderId="15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 indent="1"/>
    </xf>
    <xf numFmtId="0" fontId="6" fillId="0" borderId="24" xfId="2" applyFont="1" applyBorder="1" applyAlignment="1">
      <alignment horizontal="center" vertical="center"/>
    </xf>
    <xf numFmtId="0" fontId="6" fillId="0" borderId="19" xfId="2" applyFont="1" applyBorder="1" applyAlignment="1">
      <alignment vertical="center"/>
    </xf>
    <xf numFmtId="176" fontId="13" fillId="0" borderId="37" xfId="2" applyNumberFormat="1" applyFont="1" applyFill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indent="1"/>
    </xf>
    <xf numFmtId="0" fontId="8" fillId="0" borderId="42" xfId="2" applyFont="1" applyBorder="1" applyAlignment="1">
      <alignment horizontal="left" vertical="center" indent="1"/>
    </xf>
    <xf numFmtId="0" fontId="8" fillId="0" borderId="42" xfId="2" applyFont="1" applyBorder="1" applyAlignment="1">
      <alignment horizontal="left" vertical="center" indent="1" shrinkToFit="1"/>
    </xf>
    <xf numFmtId="0" fontId="8" fillId="0" borderId="15" xfId="2" applyFont="1" applyBorder="1" applyAlignment="1">
      <alignment horizontal="left" vertical="center" indent="1" shrinkToFit="1"/>
    </xf>
    <xf numFmtId="0" fontId="6" fillId="0" borderId="0" xfId="2" applyFont="1" applyBorder="1" applyAlignment="1">
      <alignment horizontal="left" vertical="center" indent="1" shrinkToFit="1"/>
    </xf>
    <xf numFmtId="0" fontId="6" fillId="0" borderId="21" xfId="2" applyFont="1" applyBorder="1" applyAlignment="1">
      <alignment horizontal="left" vertical="center" indent="1"/>
    </xf>
    <xf numFmtId="0" fontId="6" fillId="0" borderId="24" xfId="2" applyFont="1" applyBorder="1" applyAlignment="1">
      <alignment horizontal="left" vertical="center" indent="1" shrinkToFit="1"/>
    </xf>
    <xf numFmtId="0" fontId="8" fillId="0" borderId="37" xfId="2" applyFont="1" applyBorder="1" applyAlignment="1">
      <alignment horizontal="left" vertical="center" indent="1"/>
    </xf>
    <xf numFmtId="0" fontId="8" fillId="0" borderId="37" xfId="2" applyFont="1" applyBorder="1" applyAlignment="1">
      <alignment horizontal="left" vertical="center" indent="1" shrinkToFit="1"/>
    </xf>
    <xf numFmtId="0" fontId="6" fillId="0" borderId="19" xfId="2" applyFont="1" applyBorder="1" applyAlignment="1">
      <alignment horizontal="center" vertical="center"/>
    </xf>
    <xf numFmtId="0" fontId="6" fillId="0" borderId="39" xfId="2" applyFont="1" applyBorder="1" applyAlignment="1">
      <alignment horizontal="left" vertical="center" indent="1" shrinkToFit="1"/>
    </xf>
    <xf numFmtId="0" fontId="12" fillId="0" borderId="37" xfId="2" applyFont="1" applyBorder="1" applyAlignment="1">
      <alignment horizontal="left" vertical="center" indent="1" shrinkToFit="1"/>
    </xf>
    <xf numFmtId="0" fontId="6" fillId="0" borderId="24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indent="1" shrinkToFit="1"/>
    </xf>
    <xf numFmtId="41" fontId="12" fillId="0" borderId="26" xfId="4" applyFont="1" applyBorder="1" applyAlignment="1">
      <alignment horizontal="left" vertical="center" indent="1"/>
    </xf>
    <xf numFmtId="41" fontId="8" fillId="0" borderId="26" xfId="4" applyFont="1" applyBorder="1" applyAlignment="1">
      <alignment horizontal="left" vertical="center" indent="1"/>
    </xf>
    <xf numFmtId="0" fontId="8" fillId="0" borderId="18" xfId="2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39" xfId="2" applyFont="1" applyBorder="1" applyAlignment="1">
      <alignment horizontal="center" vertical="center"/>
    </xf>
    <xf numFmtId="0" fontId="6" fillId="0" borderId="19" xfId="2" applyFont="1" applyBorder="1" applyAlignment="1">
      <alignment horizontal="left" vertical="center" shrinkToFit="1"/>
    </xf>
    <xf numFmtId="0" fontId="6" fillId="0" borderId="15" xfId="2" applyFont="1" applyBorder="1" applyAlignment="1">
      <alignment horizontal="left" vertical="center"/>
    </xf>
    <xf numFmtId="0" fontId="6" fillId="0" borderId="18" xfId="2" applyFont="1" applyBorder="1" applyAlignment="1">
      <alignment horizontal="center" vertical="center"/>
    </xf>
    <xf numFmtId="0" fontId="6" fillId="0" borderId="42" xfId="2" applyFont="1" applyBorder="1" applyAlignment="1">
      <alignment horizontal="left" vertical="center" indent="1" shrinkToFit="1"/>
    </xf>
    <xf numFmtId="0" fontId="6" fillId="0" borderId="30" xfId="2" applyFont="1" applyFill="1" applyBorder="1" applyAlignment="1">
      <alignment horizontal="left" vertical="center" indent="1"/>
    </xf>
    <xf numFmtId="0" fontId="6" fillId="0" borderId="31" xfId="2" applyFont="1" applyFill="1" applyBorder="1" applyAlignment="1">
      <alignment horizontal="left" vertical="center" indent="1"/>
    </xf>
    <xf numFmtId="0" fontId="6" fillId="0" borderId="44" xfId="2" applyFont="1" applyFill="1" applyBorder="1" applyAlignment="1">
      <alignment horizontal="left" vertical="center" indent="1"/>
    </xf>
    <xf numFmtId="0" fontId="6" fillId="0" borderId="4" xfId="2" applyFont="1" applyFill="1" applyBorder="1" applyAlignment="1">
      <alignment horizontal="left" vertical="center" indent="1" shrinkToFit="1"/>
    </xf>
    <xf numFmtId="41" fontId="12" fillId="0" borderId="33" xfId="4" applyFont="1" applyFill="1" applyBorder="1" applyAlignment="1">
      <alignment horizontal="left" vertical="center" indent="1"/>
    </xf>
    <xf numFmtId="0" fontId="12" fillId="0" borderId="45" xfId="2" applyFont="1" applyBorder="1" applyAlignment="1">
      <alignment horizontal="left" vertical="center"/>
    </xf>
    <xf numFmtId="0" fontId="10" fillId="5" borderId="1" xfId="2" applyFont="1" applyFill="1" applyBorder="1">
      <alignment vertical="center"/>
    </xf>
    <xf numFmtId="0" fontId="12" fillId="5" borderId="1" xfId="2" applyFont="1" applyFill="1" applyBorder="1" applyAlignment="1">
      <alignment horizontal="left" vertical="center" indent="1" shrinkToFit="1"/>
    </xf>
    <xf numFmtId="0" fontId="12" fillId="6" borderId="24" xfId="7" applyFont="1" applyFill="1" applyBorder="1" applyAlignment="1">
      <alignment horizontal="left" vertical="center" indent="1"/>
    </xf>
    <xf numFmtId="0" fontId="12" fillId="6" borderId="24" xfId="2" applyFont="1" applyFill="1" applyBorder="1" applyAlignment="1">
      <alignment horizontal="left" vertical="center" indent="1" shrinkToFit="1"/>
    </xf>
    <xf numFmtId="3" fontId="12" fillId="6" borderId="26" xfId="7" applyNumberFormat="1" applyFont="1" applyFill="1" applyBorder="1" applyAlignment="1">
      <alignment horizontal="right" vertical="center"/>
    </xf>
    <xf numFmtId="0" fontId="12" fillId="6" borderId="44" xfId="7" applyFont="1" applyFill="1" applyBorder="1" applyAlignment="1">
      <alignment horizontal="left" vertical="center" indent="1"/>
    </xf>
    <xf numFmtId="0" fontId="12" fillId="6" borderId="44" xfId="2" applyFont="1" applyFill="1" applyBorder="1" applyAlignment="1">
      <alignment horizontal="left" vertical="center" indent="1" shrinkToFit="1"/>
    </xf>
    <xf numFmtId="3" fontId="12" fillId="6" borderId="46" xfId="7" applyNumberFormat="1" applyFont="1" applyFill="1" applyBorder="1" applyAlignment="1">
      <alignment horizontal="right" vertical="center"/>
    </xf>
    <xf numFmtId="41" fontId="6" fillId="0" borderId="0" xfId="4" applyFont="1" applyAlignment="1">
      <alignment horizontal="left" vertical="center" indent="1"/>
    </xf>
    <xf numFmtId="41" fontId="7" fillId="0" borderId="47" xfId="3" applyFont="1" applyFill="1" applyBorder="1" applyAlignment="1" applyProtection="1">
      <alignment horizontal="right"/>
    </xf>
    <xf numFmtId="41" fontId="7" fillId="0" borderId="0" xfId="3" applyFont="1" applyFill="1" applyBorder="1" applyAlignment="1" applyProtection="1">
      <alignment horizontal="right"/>
    </xf>
    <xf numFmtId="41" fontId="7" fillId="0" borderId="48" xfId="3" applyFont="1" applyFill="1" applyBorder="1" applyAlignment="1" applyProtection="1">
      <alignment horizontal="right"/>
    </xf>
    <xf numFmtId="0" fontId="8" fillId="3" borderId="49" xfId="2" applyFont="1" applyFill="1" applyBorder="1" applyAlignment="1">
      <alignment horizontal="center" vertical="center"/>
    </xf>
    <xf numFmtId="0" fontId="8" fillId="3" borderId="19" xfId="2" applyFont="1" applyFill="1" applyBorder="1" applyAlignment="1">
      <alignment horizontal="center" vertical="center"/>
    </xf>
    <xf numFmtId="0" fontId="8" fillId="3" borderId="19" xfId="2" applyFont="1" applyFill="1" applyBorder="1" applyAlignment="1">
      <alignment horizontal="center" vertical="center" shrinkToFit="1"/>
    </xf>
    <xf numFmtId="41" fontId="8" fillId="3" borderId="16" xfId="4" applyFont="1" applyFill="1" applyBorder="1" applyAlignment="1">
      <alignment horizontal="center" vertical="center"/>
    </xf>
    <xf numFmtId="0" fontId="8" fillId="8" borderId="13" xfId="2" applyFont="1" applyFill="1" applyBorder="1" applyAlignment="1">
      <alignment horizontal="center" vertical="center"/>
    </xf>
    <xf numFmtId="0" fontId="8" fillId="8" borderId="18" xfId="2" applyFont="1" applyFill="1" applyBorder="1" applyAlignment="1">
      <alignment horizontal="center" vertical="center"/>
    </xf>
    <xf numFmtId="0" fontId="8" fillId="8" borderId="18" xfId="2" applyFont="1" applyFill="1" applyBorder="1" applyAlignment="1">
      <alignment horizontal="left" vertical="center" indent="1" shrinkToFit="1"/>
    </xf>
    <xf numFmtId="41" fontId="8" fillId="8" borderId="28" xfId="4" applyFont="1" applyFill="1" applyBorder="1" applyAlignment="1">
      <alignment horizontal="center" vertical="center"/>
    </xf>
    <xf numFmtId="0" fontId="8" fillId="0" borderId="50" xfId="2" applyFont="1" applyBorder="1" applyAlignment="1">
      <alignment horizontal="left" vertical="center"/>
    </xf>
    <xf numFmtId="0" fontId="8" fillId="0" borderId="51" xfId="2" applyFont="1" applyBorder="1" applyAlignment="1">
      <alignment horizontal="left" vertical="center"/>
    </xf>
    <xf numFmtId="41" fontId="8" fillId="5" borderId="12" xfId="4" applyFont="1" applyFill="1" applyBorder="1" applyAlignment="1">
      <alignment horizontal="left" vertical="center" indent="1"/>
    </xf>
    <xf numFmtId="0" fontId="6" fillId="0" borderId="49" xfId="2" applyFont="1" applyBorder="1" applyAlignment="1">
      <alignment horizontal="center" vertical="center"/>
    </xf>
    <xf numFmtId="41" fontId="6" fillId="0" borderId="0" xfId="4" applyFont="1" applyAlignment="1">
      <alignment horizontal="right" vertical="center" indent="1"/>
    </xf>
    <xf numFmtId="0" fontId="6" fillId="0" borderId="19" xfId="2" applyFont="1" applyBorder="1" applyAlignment="1">
      <alignment horizontal="center" vertical="center"/>
    </xf>
    <xf numFmtId="176" fontId="13" fillId="0" borderId="19" xfId="2" applyNumberFormat="1" applyFont="1" applyFill="1" applyBorder="1" applyAlignment="1">
      <alignment horizontal="left" vertical="center" wrapText="1"/>
    </xf>
    <xf numFmtId="41" fontId="12" fillId="0" borderId="52" xfId="4" applyFont="1" applyBorder="1" applyAlignment="1">
      <alignment horizontal="left" vertical="center" indent="1"/>
    </xf>
    <xf numFmtId="0" fontId="6" fillId="0" borderId="53" xfId="2" applyFont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31" xfId="2" applyFont="1" applyBorder="1" applyAlignment="1">
      <alignment horizontal="left" vertical="center" indent="1" shrinkToFit="1"/>
    </xf>
    <xf numFmtId="41" fontId="12" fillId="0" borderId="35" xfId="4" applyFont="1" applyBorder="1" applyAlignment="1">
      <alignment horizontal="left" vertical="center" indent="1"/>
    </xf>
  </cellXfs>
  <cellStyles count="8">
    <cellStyle name="쉼표 [0] 2" xfId="6"/>
    <cellStyle name="쉼표 [0] 20" xfId="3"/>
    <cellStyle name="쉼표 [0] 3" xfId="4"/>
    <cellStyle name="표준" xfId="0" builtinId="0"/>
    <cellStyle name="표준 10 6 2" xfId="5"/>
    <cellStyle name="표준 106 2" xfId="1"/>
    <cellStyle name="표준 19" xfId="7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zoomScale="70" zoomScaleNormal="70" workbookViewId="0">
      <selection activeCell="Q17" sqref="Q17"/>
    </sheetView>
  </sheetViews>
  <sheetFormatPr defaultRowHeight="27.75" customHeight="1" x14ac:dyDescent="0.3"/>
  <cols>
    <col min="1" max="1" width="14.25" style="4" customWidth="1"/>
    <col min="2" max="5" width="5.375" style="4" customWidth="1"/>
    <col min="6" max="6" width="84.375" style="48" bestFit="1" customWidth="1"/>
    <col min="7" max="7" width="28.875" style="49" customWidth="1"/>
    <col min="8" max="16384" width="9" style="4"/>
  </cols>
  <sheetData>
    <row r="1" spans="1:7" ht="41.25" customHeight="1" thickBot="1" x14ac:dyDescent="0.35">
      <c r="A1" s="1" t="s">
        <v>0</v>
      </c>
      <c r="B1" s="2"/>
      <c r="C1" s="2"/>
      <c r="D1" s="2"/>
      <c r="E1" s="2"/>
      <c r="F1" s="2"/>
      <c r="G1" s="3"/>
    </row>
    <row r="2" spans="1:7" ht="27.75" customHeight="1" thickBot="1" x14ac:dyDescent="0.4">
      <c r="A2" s="5"/>
      <c r="B2" s="5"/>
      <c r="C2" s="5"/>
      <c r="D2" s="5"/>
      <c r="E2" s="5"/>
      <c r="F2" s="5"/>
      <c r="G2" s="5"/>
    </row>
    <row r="3" spans="1:7" ht="27.75" customHeight="1" thickBot="1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</row>
    <row r="4" spans="1:7" ht="27.75" customHeight="1" thickBot="1" x14ac:dyDescent="0.4">
      <c r="A4" s="10" t="s">
        <v>8</v>
      </c>
      <c r="B4" s="11"/>
      <c r="C4" s="11"/>
      <c r="D4" s="11"/>
      <c r="E4" s="11"/>
      <c r="F4" s="12"/>
      <c r="G4" s="13">
        <f>G5</f>
        <v>3477030</v>
      </c>
    </row>
    <row r="5" spans="1:7" ht="27.75" customHeight="1" x14ac:dyDescent="0.3">
      <c r="A5" s="14" t="s">
        <v>9</v>
      </c>
      <c r="B5" s="15"/>
      <c r="C5" s="15"/>
      <c r="D5" s="15"/>
      <c r="E5" s="15"/>
      <c r="F5" s="15"/>
      <c r="G5" s="16">
        <f>G6</f>
        <v>3477030</v>
      </c>
    </row>
    <row r="6" spans="1:7" ht="27.75" customHeight="1" x14ac:dyDescent="0.3">
      <c r="A6" s="17"/>
      <c r="B6" s="18" t="s">
        <v>10</v>
      </c>
      <c r="C6" s="19"/>
      <c r="D6" s="19"/>
      <c r="E6" s="19"/>
      <c r="F6" s="19"/>
      <c r="G6" s="20">
        <f>G7</f>
        <v>3477030</v>
      </c>
    </row>
    <row r="7" spans="1:7" ht="27.75" customHeight="1" x14ac:dyDescent="0.3">
      <c r="A7" s="21"/>
      <c r="B7" s="22"/>
      <c r="C7" s="23" t="s">
        <v>11</v>
      </c>
      <c r="D7" s="23"/>
      <c r="E7" s="23"/>
      <c r="F7" s="24"/>
      <c r="G7" s="20">
        <f>G8</f>
        <v>3477030</v>
      </c>
    </row>
    <row r="8" spans="1:7" ht="27.75" customHeight="1" thickBot="1" x14ac:dyDescent="0.35">
      <c r="A8" s="21"/>
      <c r="B8" s="25"/>
      <c r="C8" s="22"/>
      <c r="D8" s="23" t="s">
        <v>12</v>
      </c>
      <c r="E8" s="23"/>
      <c r="F8" s="24"/>
      <c r="G8" s="20">
        <f>G9+G15</f>
        <v>3477030</v>
      </c>
    </row>
    <row r="9" spans="1:7" ht="27.75" customHeight="1" thickBot="1" x14ac:dyDescent="0.35">
      <c r="A9" s="21"/>
      <c r="B9" s="25"/>
      <c r="C9" s="25"/>
      <c r="D9" s="26"/>
      <c r="E9" s="27" t="s">
        <v>13</v>
      </c>
      <c r="F9" s="28"/>
      <c r="G9" s="29">
        <f>G10+G13</f>
        <v>3327030</v>
      </c>
    </row>
    <row r="10" spans="1:7" ht="27.75" customHeight="1" x14ac:dyDescent="0.3">
      <c r="A10" s="21"/>
      <c r="B10" s="25"/>
      <c r="C10" s="25"/>
      <c r="D10" s="25"/>
      <c r="E10" s="30" t="s">
        <v>14</v>
      </c>
      <c r="F10" s="31"/>
      <c r="G10" s="32">
        <f>SUM(G11:G12)</f>
        <v>1769010</v>
      </c>
    </row>
    <row r="11" spans="1:7" ht="27.75" customHeight="1" x14ac:dyDescent="0.3">
      <c r="A11" s="21"/>
      <c r="B11" s="25"/>
      <c r="C11" s="25"/>
      <c r="D11" s="25"/>
      <c r="E11" s="33" t="s">
        <v>15</v>
      </c>
      <c r="F11" s="24"/>
      <c r="G11" s="34">
        <v>1536210</v>
      </c>
    </row>
    <row r="12" spans="1:7" ht="27.75" customHeight="1" x14ac:dyDescent="0.3">
      <c r="A12" s="21"/>
      <c r="B12" s="25"/>
      <c r="C12" s="25"/>
      <c r="D12" s="25"/>
      <c r="E12" s="33" t="s">
        <v>16</v>
      </c>
      <c r="F12" s="35"/>
      <c r="G12" s="36">
        <v>232800</v>
      </c>
    </row>
    <row r="13" spans="1:7" ht="27.75" customHeight="1" x14ac:dyDescent="0.3">
      <c r="A13" s="21"/>
      <c r="B13" s="25"/>
      <c r="C13" s="25"/>
      <c r="D13" s="25"/>
      <c r="E13" s="37" t="s">
        <v>17</v>
      </c>
      <c r="F13" s="38"/>
      <c r="G13" s="34">
        <f>G14</f>
        <v>1558020</v>
      </c>
    </row>
    <row r="14" spans="1:7" ht="27.75" customHeight="1" thickBot="1" x14ac:dyDescent="0.35">
      <c r="A14" s="21"/>
      <c r="B14" s="25"/>
      <c r="C14" s="25"/>
      <c r="D14" s="25"/>
      <c r="E14" s="39" t="s">
        <v>18</v>
      </c>
      <c r="F14" s="40"/>
      <c r="G14" s="36">
        <v>1558020</v>
      </c>
    </row>
    <row r="15" spans="1:7" ht="27.75" customHeight="1" thickBot="1" x14ac:dyDescent="0.35">
      <c r="A15" s="21"/>
      <c r="B15" s="25"/>
      <c r="C15" s="25"/>
      <c r="D15" s="26"/>
      <c r="E15" s="27" t="s">
        <v>19</v>
      </c>
      <c r="F15" s="41"/>
      <c r="G15" s="29">
        <f>G16</f>
        <v>150000</v>
      </c>
    </row>
    <row r="16" spans="1:7" ht="27.75" customHeight="1" thickBot="1" x14ac:dyDescent="0.35">
      <c r="A16" s="42"/>
      <c r="B16" s="43"/>
      <c r="C16" s="43"/>
      <c r="D16" s="44"/>
      <c r="E16" s="45" t="s">
        <v>20</v>
      </c>
      <c r="F16" s="46"/>
      <c r="G16" s="47">
        <v>150000</v>
      </c>
    </row>
    <row r="17" spans="1:7" ht="27.75" customHeight="1" thickBot="1" x14ac:dyDescent="0.35"/>
    <row r="18" spans="1:7" ht="43.5" customHeight="1" thickBot="1" x14ac:dyDescent="0.35">
      <c r="A18" s="50" t="s">
        <v>21</v>
      </c>
      <c r="B18" s="51"/>
      <c r="C18" s="51"/>
      <c r="D18" s="51"/>
      <c r="E18" s="51"/>
      <c r="F18" s="51"/>
      <c r="G18" s="52"/>
    </row>
    <row r="19" spans="1:7" ht="27.75" customHeight="1" thickBot="1" x14ac:dyDescent="0.4">
      <c r="A19" s="53" t="s">
        <v>22</v>
      </c>
      <c r="B19" s="5"/>
      <c r="C19" s="5"/>
      <c r="D19" s="5"/>
      <c r="E19" s="5"/>
      <c r="F19" s="5"/>
      <c r="G19" s="54"/>
    </row>
    <row r="20" spans="1:7" ht="27.75" customHeight="1" thickBot="1" x14ac:dyDescent="0.35">
      <c r="A20" s="6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55" t="s">
        <v>6</v>
      </c>
      <c r="G20" s="9" t="s">
        <v>23</v>
      </c>
    </row>
    <row r="21" spans="1:7" ht="27.75" customHeight="1" thickBot="1" x14ac:dyDescent="0.35">
      <c r="A21" s="56" t="s">
        <v>24</v>
      </c>
      <c r="B21" s="57"/>
      <c r="C21" s="57"/>
      <c r="D21" s="57"/>
      <c r="E21" s="57"/>
      <c r="F21" s="58"/>
      <c r="G21" s="59"/>
    </row>
    <row r="22" spans="1:7" ht="27.75" customHeight="1" x14ac:dyDescent="0.3">
      <c r="A22" s="60" t="s">
        <v>9</v>
      </c>
      <c r="B22" s="61"/>
      <c r="C22" s="61"/>
      <c r="D22" s="61"/>
      <c r="E22" s="61"/>
      <c r="F22" s="61"/>
      <c r="G22" s="62">
        <f>G23+G34+G72+G86+G95</f>
        <v>3477030</v>
      </c>
    </row>
    <row r="23" spans="1:7" s="68" customFormat="1" ht="27.75" customHeight="1" x14ac:dyDescent="0.3">
      <c r="A23" s="63"/>
      <c r="B23" s="64" t="s">
        <v>25</v>
      </c>
      <c r="C23" s="65"/>
      <c r="D23" s="65"/>
      <c r="E23" s="65"/>
      <c r="F23" s="66"/>
      <c r="G23" s="67">
        <f>G24</f>
        <v>168120</v>
      </c>
    </row>
    <row r="24" spans="1:7" s="68" customFormat="1" ht="27.75" customHeight="1" x14ac:dyDescent="0.3">
      <c r="A24" s="63"/>
      <c r="B24" s="69"/>
      <c r="C24" s="70" t="s">
        <v>25</v>
      </c>
      <c r="D24" s="71"/>
      <c r="E24" s="71"/>
      <c r="F24" s="72"/>
      <c r="G24" s="73">
        <f>G25</f>
        <v>168120</v>
      </c>
    </row>
    <row r="25" spans="1:7" s="68" customFormat="1" ht="27.75" customHeight="1" x14ac:dyDescent="0.3">
      <c r="A25" s="63"/>
      <c r="B25" s="74"/>
      <c r="C25" s="75"/>
      <c r="D25" s="71" t="s">
        <v>25</v>
      </c>
      <c r="E25" s="71"/>
      <c r="F25" s="72"/>
      <c r="G25" s="73">
        <f>G26+G32</f>
        <v>168120</v>
      </c>
    </row>
    <row r="26" spans="1:7" s="68" customFormat="1" ht="27.75" customHeight="1" x14ac:dyDescent="0.3">
      <c r="A26" s="63"/>
      <c r="B26" s="74"/>
      <c r="C26" s="75"/>
      <c r="D26" s="76"/>
      <c r="E26" s="77" t="s">
        <v>26</v>
      </c>
      <c r="F26" s="78"/>
      <c r="G26" s="73">
        <f>G27+G28+G31+G29+G30</f>
        <v>164970</v>
      </c>
    </row>
    <row r="27" spans="1:7" ht="27.75" customHeight="1" x14ac:dyDescent="0.3">
      <c r="A27" s="79"/>
      <c r="B27" s="74"/>
      <c r="C27" s="75"/>
      <c r="D27" s="80"/>
      <c r="E27" s="81"/>
      <c r="F27" s="82" t="s">
        <v>27</v>
      </c>
      <c r="G27" s="83">
        <v>79200</v>
      </c>
    </row>
    <row r="28" spans="1:7" ht="27.75" customHeight="1" x14ac:dyDescent="0.3">
      <c r="A28" s="79"/>
      <c r="B28" s="74"/>
      <c r="C28" s="75"/>
      <c r="D28" s="80"/>
      <c r="E28" s="84"/>
      <c r="F28" s="82" t="s">
        <v>28</v>
      </c>
      <c r="G28" s="83">
        <v>8370</v>
      </c>
    </row>
    <row r="29" spans="1:7" ht="27.75" customHeight="1" x14ac:dyDescent="0.3">
      <c r="A29" s="79"/>
      <c r="B29" s="74"/>
      <c r="C29" s="75"/>
      <c r="D29" s="80"/>
      <c r="E29" s="84"/>
      <c r="F29" s="85" t="s">
        <v>29</v>
      </c>
      <c r="G29" s="83">
        <v>7920</v>
      </c>
    </row>
    <row r="30" spans="1:7" ht="27.75" customHeight="1" x14ac:dyDescent="0.3">
      <c r="A30" s="79"/>
      <c r="B30" s="74"/>
      <c r="C30" s="75"/>
      <c r="D30" s="80"/>
      <c r="E30" s="84"/>
      <c r="F30" s="85" t="s">
        <v>30</v>
      </c>
      <c r="G30" s="83">
        <v>4680</v>
      </c>
    </row>
    <row r="31" spans="1:7" ht="27.75" customHeight="1" x14ac:dyDescent="0.3">
      <c r="A31" s="79"/>
      <c r="B31" s="74"/>
      <c r="C31" s="75"/>
      <c r="D31" s="80"/>
      <c r="E31" s="84"/>
      <c r="F31" s="85" t="s">
        <v>31</v>
      </c>
      <c r="G31" s="83">
        <v>64800</v>
      </c>
    </row>
    <row r="32" spans="1:7" ht="27.75" customHeight="1" x14ac:dyDescent="0.3">
      <c r="A32" s="79"/>
      <c r="B32" s="74"/>
      <c r="C32" s="75"/>
      <c r="D32" s="80"/>
      <c r="E32" s="86" t="s">
        <v>32</v>
      </c>
      <c r="F32" s="87"/>
      <c r="G32" s="83">
        <f>G33</f>
        <v>3150</v>
      </c>
    </row>
    <row r="33" spans="1:7" ht="27.75" customHeight="1" x14ac:dyDescent="0.3">
      <c r="A33" s="79"/>
      <c r="B33" s="74"/>
      <c r="C33" s="75"/>
      <c r="D33" s="88"/>
      <c r="E33" s="89"/>
      <c r="F33" s="90" t="s">
        <v>33</v>
      </c>
      <c r="G33" s="83">
        <v>3150</v>
      </c>
    </row>
    <row r="34" spans="1:7" ht="27.75" customHeight="1" x14ac:dyDescent="0.3">
      <c r="A34" s="79"/>
      <c r="B34" s="91" t="s">
        <v>34</v>
      </c>
      <c r="C34" s="91"/>
      <c r="D34" s="91"/>
      <c r="E34" s="91"/>
      <c r="F34" s="91"/>
      <c r="G34" s="67">
        <f>G35</f>
        <v>751155</v>
      </c>
    </row>
    <row r="35" spans="1:7" ht="27.75" customHeight="1" x14ac:dyDescent="0.3">
      <c r="A35" s="79"/>
      <c r="B35" s="69"/>
      <c r="C35" s="92" t="s">
        <v>34</v>
      </c>
      <c r="D35" s="92"/>
      <c r="E35" s="92"/>
      <c r="F35" s="92"/>
      <c r="G35" s="83">
        <f>G36+G61+G64</f>
        <v>751155</v>
      </c>
    </row>
    <row r="36" spans="1:7" ht="27.75" customHeight="1" x14ac:dyDescent="0.3">
      <c r="A36" s="79"/>
      <c r="B36" s="74"/>
      <c r="C36" s="93"/>
      <c r="D36" s="92" t="s">
        <v>35</v>
      </c>
      <c r="E36" s="92"/>
      <c r="F36" s="92"/>
      <c r="G36" s="73">
        <f>G37+G43+G48+G50+G52+G55+G59+G46+G57</f>
        <v>724955</v>
      </c>
    </row>
    <row r="37" spans="1:7" ht="27.75" customHeight="1" x14ac:dyDescent="0.3">
      <c r="A37" s="79"/>
      <c r="B37" s="74"/>
      <c r="C37" s="94"/>
      <c r="D37" s="95"/>
      <c r="E37" s="96" t="s">
        <v>36</v>
      </c>
      <c r="F37" s="97"/>
      <c r="G37" s="98">
        <f>G38+G39+G40+G41+G42</f>
        <v>13245</v>
      </c>
    </row>
    <row r="38" spans="1:7" ht="27.75" customHeight="1" x14ac:dyDescent="0.3">
      <c r="A38" s="79"/>
      <c r="B38" s="74"/>
      <c r="C38" s="94"/>
      <c r="D38" s="99"/>
      <c r="E38" s="100"/>
      <c r="F38" s="101" t="s">
        <v>37</v>
      </c>
      <c r="G38" s="83">
        <v>6000</v>
      </c>
    </row>
    <row r="39" spans="1:7" ht="27.75" customHeight="1" x14ac:dyDescent="0.3">
      <c r="A39" s="79"/>
      <c r="B39" s="74"/>
      <c r="C39" s="94"/>
      <c r="D39" s="99"/>
      <c r="E39" s="100"/>
      <c r="F39" s="101" t="s">
        <v>38</v>
      </c>
      <c r="G39" s="83">
        <v>545</v>
      </c>
    </row>
    <row r="40" spans="1:7" ht="27.75" customHeight="1" x14ac:dyDescent="0.3">
      <c r="A40" s="79"/>
      <c r="B40" s="74"/>
      <c r="C40" s="94"/>
      <c r="D40" s="99"/>
      <c r="E40" s="100"/>
      <c r="F40" s="101" t="s">
        <v>39</v>
      </c>
      <c r="G40" s="83">
        <v>5000</v>
      </c>
    </row>
    <row r="41" spans="1:7" ht="27.75" customHeight="1" x14ac:dyDescent="0.3">
      <c r="A41" s="79"/>
      <c r="B41" s="74"/>
      <c r="C41" s="94"/>
      <c r="D41" s="99"/>
      <c r="E41" s="100"/>
      <c r="F41" s="101" t="s">
        <v>40</v>
      </c>
      <c r="G41" s="83">
        <v>1200</v>
      </c>
    </row>
    <row r="42" spans="1:7" ht="27.75" customHeight="1" x14ac:dyDescent="0.3">
      <c r="A42" s="79"/>
      <c r="B42" s="74"/>
      <c r="C42" s="94"/>
      <c r="D42" s="99"/>
      <c r="E42" s="100"/>
      <c r="F42" s="101" t="s">
        <v>41</v>
      </c>
      <c r="G42" s="83">
        <v>500</v>
      </c>
    </row>
    <row r="43" spans="1:7" ht="27.75" customHeight="1" x14ac:dyDescent="0.3">
      <c r="A43" s="79"/>
      <c r="B43" s="74"/>
      <c r="C43" s="94"/>
      <c r="D43" s="99"/>
      <c r="E43" s="96" t="s">
        <v>42</v>
      </c>
      <c r="F43" s="97"/>
      <c r="G43" s="98">
        <f>G44+G45</f>
        <v>58300</v>
      </c>
    </row>
    <row r="44" spans="1:7" ht="27.75" customHeight="1" x14ac:dyDescent="0.3">
      <c r="A44" s="79"/>
      <c r="B44" s="74"/>
      <c r="C44" s="94"/>
      <c r="D44" s="99"/>
      <c r="E44" s="100"/>
      <c r="F44" s="101" t="s">
        <v>43</v>
      </c>
      <c r="G44" s="83">
        <v>54300</v>
      </c>
    </row>
    <row r="45" spans="1:7" ht="27.75" customHeight="1" x14ac:dyDescent="0.3">
      <c r="A45" s="79"/>
      <c r="B45" s="74"/>
      <c r="C45" s="94"/>
      <c r="D45" s="99"/>
      <c r="E45" s="102"/>
      <c r="F45" s="101" t="s">
        <v>44</v>
      </c>
      <c r="G45" s="83">
        <v>4000</v>
      </c>
    </row>
    <row r="46" spans="1:7" ht="27.75" customHeight="1" x14ac:dyDescent="0.3">
      <c r="A46" s="79"/>
      <c r="B46" s="74"/>
      <c r="C46" s="94"/>
      <c r="D46" s="99"/>
      <c r="E46" s="96" t="s">
        <v>45</v>
      </c>
      <c r="F46" s="97"/>
      <c r="G46" s="98">
        <f>G47</f>
        <v>26000</v>
      </c>
    </row>
    <row r="47" spans="1:7" ht="27.75" customHeight="1" x14ac:dyDescent="0.3">
      <c r="A47" s="79"/>
      <c r="B47" s="74"/>
      <c r="C47" s="94"/>
      <c r="D47" s="99"/>
      <c r="E47" s="103"/>
      <c r="F47" s="101" t="s">
        <v>46</v>
      </c>
      <c r="G47" s="83">
        <v>26000</v>
      </c>
    </row>
    <row r="48" spans="1:7" ht="27.75" customHeight="1" x14ac:dyDescent="0.3">
      <c r="A48" s="79"/>
      <c r="B48" s="74"/>
      <c r="C48" s="104"/>
      <c r="D48" s="99"/>
      <c r="E48" s="96" t="s">
        <v>47</v>
      </c>
      <c r="F48" s="97"/>
      <c r="G48" s="98">
        <f>G49</f>
        <v>720</v>
      </c>
    </row>
    <row r="49" spans="1:7" ht="27.75" customHeight="1" x14ac:dyDescent="0.3">
      <c r="A49" s="79"/>
      <c r="B49" s="74"/>
      <c r="C49" s="104"/>
      <c r="D49" s="99"/>
      <c r="E49" s="105"/>
      <c r="F49" s="106" t="s">
        <v>48</v>
      </c>
      <c r="G49" s="83">
        <v>720</v>
      </c>
    </row>
    <row r="50" spans="1:7" ht="27.75" customHeight="1" x14ac:dyDescent="0.3">
      <c r="A50" s="79"/>
      <c r="B50" s="74"/>
      <c r="C50" s="104"/>
      <c r="D50" s="99"/>
      <c r="E50" s="107" t="s">
        <v>49</v>
      </c>
      <c r="F50" s="96"/>
      <c r="G50" s="98">
        <f>G51</f>
        <v>30000</v>
      </c>
    </row>
    <row r="51" spans="1:7" ht="27.75" customHeight="1" x14ac:dyDescent="0.3">
      <c r="A51" s="79"/>
      <c r="B51" s="74"/>
      <c r="C51" s="104"/>
      <c r="D51" s="99"/>
      <c r="E51" s="105"/>
      <c r="F51" s="106" t="s">
        <v>50</v>
      </c>
      <c r="G51" s="83">
        <v>30000</v>
      </c>
    </row>
    <row r="52" spans="1:7" ht="27.75" customHeight="1" x14ac:dyDescent="0.3">
      <c r="A52" s="79"/>
      <c r="B52" s="74"/>
      <c r="C52" s="104"/>
      <c r="D52" s="99"/>
      <c r="E52" s="96" t="s">
        <v>51</v>
      </c>
      <c r="F52" s="97"/>
      <c r="G52" s="98">
        <f>G53+G54</f>
        <v>585600</v>
      </c>
    </row>
    <row r="53" spans="1:7" ht="27.75" customHeight="1" x14ac:dyDescent="0.3">
      <c r="A53" s="79"/>
      <c r="B53" s="74"/>
      <c r="C53" s="104"/>
      <c r="D53" s="99"/>
      <c r="E53" s="89"/>
      <c r="F53" s="108" t="s">
        <v>52</v>
      </c>
      <c r="G53" s="83">
        <v>570000</v>
      </c>
    </row>
    <row r="54" spans="1:7" ht="27.75" customHeight="1" x14ac:dyDescent="0.3">
      <c r="A54" s="79"/>
      <c r="B54" s="74"/>
      <c r="C54" s="109"/>
      <c r="D54" s="99"/>
      <c r="E54" s="110"/>
      <c r="F54" s="111" t="s">
        <v>53</v>
      </c>
      <c r="G54" s="83">
        <v>15600</v>
      </c>
    </row>
    <row r="55" spans="1:7" ht="27.75" customHeight="1" x14ac:dyDescent="0.3">
      <c r="A55" s="79"/>
      <c r="B55" s="74"/>
      <c r="C55" s="109"/>
      <c r="D55" s="99"/>
      <c r="E55" s="112" t="s">
        <v>54</v>
      </c>
      <c r="F55" s="96"/>
      <c r="G55" s="98">
        <f>G56</f>
        <v>4200</v>
      </c>
    </row>
    <row r="56" spans="1:7" ht="27.75" customHeight="1" x14ac:dyDescent="0.3">
      <c r="A56" s="79"/>
      <c r="B56" s="74"/>
      <c r="C56" s="109"/>
      <c r="D56" s="99"/>
      <c r="E56" s="113"/>
      <c r="F56" s="101" t="s">
        <v>55</v>
      </c>
      <c r="G56" s="83">
        <v>4200</v>
      </c>
    </row>
    <row r="57" spans="1:7" ht="27.75" customHeight="1" x14ac:dyDescent="0.3">
      <c r="A57" s="79"/>
      <c r="B57" s="74"/>
      <c r="C57" s="109"/>
      <c r="D57" s="99"/>
      <c r="E57" s="112" t="s">
        <v>56</v>
      </c>
      <c r="F57" s="96"/>
      <c r="G57" s="83">
        <f>G58</f>
        <v>1890</v>
      </c>
    </row>
    <row r="58" spans="1:7" ht="27.75" customHeight="1" x14ac:dyDescent="0.3">
      <c r="A58" s="79"/>
      <c r="B58" s="74"/>
      <c r="C58" s="109"/>
      <c r="D58" s="99"/>
      <c r="E58" s="113"/>
      <c r="F58" s="101" t="s">
        <v>57</v>
      </c>
      <c r="G58" s="83">
        <v>1890</v>
      </c>
    </row>
    <row r="59" spans="1:7" ht="27.75" customHeight="1" x14ac:dyDescent="0.3">
      <c r="A59" s="79"/>
      <c r="B59" s="74"/>
      <c r="C59" s="109"/>
      <c r="D59" s="99"/>
      <c r="E59" s="112" t="s">
        <v>58</v>
      </c>
      <c r="F59" s="96"/>
      <c r="G59" s="98">
        <f>G60</f>
        <v>5000</v>
      </c>
    </row>
    <row r="60" spans="1:7" ht="27.75" customHeight="1" x14ac:dyDescent="0.3">
      <c r="A60" s="79"/>
      <c r="B60" s="74"/>
      <c r="C60" s="109"/>
      <c r="D60" s="114"/>
      <c r="E60" s="115"/>
      <c r="F60" s="116" t="s">
        <v>59</v>
      </c>
      <c r="G60" s="83">
        <v>5000</v>
      </c>
    </row>
    <row r="61" spans="1:7" ht="27.75" customHeight="1" x14ac:dyDescent="0.3">
      <c r="A61" s="79"/>
      <c r="B61" s="74"/>
      <c r="C61" s="109"/>
      <c r="D61" s="117" t="s">
        <v>60</v>
      </c>
      <c r="E61" s="118"/>
      <c r="F61" s="119"/>
      <c r="G61" s="98">
        <f>G62</f>
        <v>3600</v>
      </c>
    </row>
    <row r="62" spans="1:7" ht="27.75" customHeight="1" x14ac:dyDescent="0.3">
      <c r="A62" s="79"/>
      <c r="B62" s="74"/>
      <c r="C62" s="109"/>
      <c r="D62" s="81"/>
      <c r="E62" s="117" t="s">
        <v>61</v>
      </c>
      <c r="F62" s="120"/>
      <c r="G62" s="98">
        <f>G63</f>
        <v>3600</v>
      </c>
    </row>
    <row r="63" spans="1:7" ht="27.75" customHeight="1" x14ac:dyDescent="0.3">
      <c r="A63" s="79"/>
      <c r="B63" s="74"/>
      <c r="C63" s="109"/>
      <c r="D63" s="109"/>
      <c r="E63" s="81"/>
      <c r="F63" s="121" t="s">
        <v>62</v>
      </c>
      <c r="G63" s="83">
        <v>3600</v>
      </c>
    </row>
    <row r="64" spans="1:7" ht="27.75" customHeight="1" x14ac:dyDescent="0.3">
      <c r="A64" s="79"/>
      <c r="B64" s="74"/>
      <c r="C64" s="109"/>
      <c r="D64" s="117" t="s">
        <v>63</v>
      </c>
      <c r="E64" s="118"/>
      <c r="F64" s="119"/>
      <c r="G64" s="98">
        <f>G65+G68</f>
        <v>22600</v>
      </c>
    </row>
    <row r="65" spans="1:7" ht="27.75" customHeight="1" x14ac:dyDescent="0.3">
      <c r="A65" s="79"/>
      <c r="B65" s="74"/>
      <c r="C65" s="109"/>
      <c r="D65" s="81"/>
      <c r="E65" s="117" t="s">
        <v>64</v>
      </c>
      <c r="F65" s="119"/>
      <c r="G65" s="98">
        <f>G66+G67</f>
        <v>11800</v>
      </c>
    </row>
    <row r="66" spans="1:7" ht="27.75" customHeight="1" x14ac:dyDescent="0.3">
      <c r="A66" s="79"/>
      <c r="B66" s="74"/>
      <c r="C66" s="109"/>
      <c r="D66" s="122"/>
      <c r="E66" s="95"/>
      <c r="F66" s="101" t="s">
        <v>65</v>
      </c>
      <c r="G66" s="83">
        <v>10000</v>
      </c>
    </row>
    <row r="67" spans="1:7" ht="27.75" customHeight="1" x14ac:dyDescent="0.3">
      <c r="A67" s="79"/>
      <c r="B67" s="74"/>
      <c r="C67" s="109"/>
      <c r="D67" s="122"/>
      <c r="E67" s="114"/>
      <c r="F67" s="123" t="s">
        <v>66</v>
      </c>
      <c r="G67" s="83">
        <v>1800</v>
      </c>
    </row>
    <row r="68" spans="1:7" ht="27.75" customHeight="1" x14ac:dyDescent="0.3">
      <c r="A68" s="79"/>
      <c r="B68" s="74"/>
      <c r="C68" s="109"/>
      <c r="D68" s="109"/>
      <c r="E68" s="124" t="s">
        <v>67</v>
      </c>
      <c r="F68" s="125"/>
      <c r="G68" s="98">
        <f>G69+G70+G71</f>
        <v>10800</v>
      </c>
    </row>
    <row r="69" spans="1:7" ht="27.75" customHeight="1" x14ac:dyDescent="0.3">
      <c r="A69" s="79"/>
      <c r="B69" s="74"/>
      <c r="C69" s="109"/>
      <c r="D69" s="109"/>
      <c r="E69" s="81"/>
      <c r="F69" s="123" t="s">
        <v>68</v>
      </c>
      <c r="G69" s="83">
        <v>4500</v>
      </c>
    </row>
    <row r="70" spans="1:7" ht="27.75" customHeight="1" x14ac:dyDescent="0.3">
      <c r="A70" s="79"/>
      <c r="B70" s="74"/>
      <c r="C70" s="109"/>
      <c r="D70" s="109"/>
      <c r="E70" s="109"/>
      <c r="F70" s="101" t="s">
        <v>69</v>
      </c>
      <c r="G70" s="83">
        <v>1500</v>
      </c>
    </row>
    <row r="71" spans="1:7" ht="27.75" customHeight="1" x14ac:dyDescent="0.3">
      <c r="A71" s="79"/>
      <c r="B71" s="74"/>
      <c r="C71" s="109"/>
      <c r="D71" s="109"/>
      <c r="E71" s="109"/>
      <c r="F71" s="101" t="s">
        <v>70</v>
      </c>
      <c r="G71" s="83">
        <v>4800</v>
      </c>
    </row>
    <row r="72" spans="1:7" ht="27.75" customHeight="1" x14ac:dyDescent="0.3">
      <c r="A72" s="79"/>
      <c r="B72" s="117" t="s">
        <v>71</v>
      </c>
      <c r="C72" s="118"/>
      <c r="D72" s="118"/>
      <c r="E72" s="118"/>
      <c r="F72" s="119"/>
      <c r="G72" s="98">
        <f>G73</f>
        <v>2391460</v>
      </c>
    </row>
    <row r="73" spans="1:7" ht="27.75" customHeight="1" x14ac:dyDescent="0.3">
      <c r="A73" s="79"/>
      <c r="B73" s="81"/>
      <c r="C73" s="117" t="s">
        <v>71</v>
      </c>
      <c r="D73" s="118"/>
      <c r="E73" s="118"/>
      <c r="F73" s="119"/>
      <c r="G73" s="98">
        <f>G74+G79</f>
        <v>2391460</v>
      </c>
    </row>
    <row r="74" spans="1:7" ht="27.75" customHeight="1" x14ac:dyDescent="0.3">
      <c r="A74" s="79"/>
      <c r="B74" s="109"/>
      <c r="C74" s="95"/>
      <c r="D74" s="107" t="s">
        <v>72</v>
      </c>
      <c r="E74" s="112"/>
      <c r="F74" s="96"/>
      <c r="G74" s="98">
        <f>G75</f>
        <v>60612</v>
      </c>
    </row>
    <row r="75" spans="1:7" ht="27.75" customHeight="1" x14ac:dyDescent="0.3">
      <c r="A75" s="79"/>
      <c r="B75" s="109"/>
      <c r="C75" s="99"/>
      <c r="D75" s="95"/>
      <c r="E75" s="107" t="s">
        <v>73</v>
      </c>
      <c r="F75" s="96"/>
      <c r="G75" s="98">
        <f>G76+G77+G78</f>
        <v>60612</v>
      </c>
    </row>
    <row r="76" spans="1:7" ht="27.75" customHeight="1" x14ac:dyDescent="0.3">
      <c r="A76" s="79"/>
      <c r="B76" s="109"/>
      <c r="C76" s="99"/>
      <c r="D76" s="99"/>
      <c r="E76" s="126"/>
      <c r="F76" s="127" t="s">
        <v>74</v>
      </c>
      <c r="G76" s="83">
        <v>39600</v>
      </c>
    </row>
    <row r="77" spans="1:7" ht="27.75" customHeight="1" x14ac:dyDescent="0.3">
      <c r="A77" s="79"/>
      <c r="B77" s="109"/>
      <c r="C77" s="99"/>
      <c r="D77" s="99"/>
      <c r="E77" s="126"/>
      <c r="F77" s="128" t="s">
        <v>75</v>
      </c>
      <c r="G77" s="83">
        <v>6012</v>
      </c>
    </row>
    <row r="78" spans="1:7" ht="27.75" customHeight="1" x14ac:dyDescent="0.3">
      <c r="A78" s="79"/>
      <c r="B78" s="109"/>
      <c r="C78" s="99"/>
      <c r="D78" s="114"/>
      <c r="E78" s="129"/>
      <c r="F78" s="130" t="s">
        <v>76</v>
      </c>
      <c r="G78" s="131">
        <v>15000</v>
      </c>
    </row>
    <row r="79" spans="1:7" ht="27.75" customHeight="1" x14ac:dyDescent="0.3">
      <c r="A79" s="79"/>
      <c r="B79" s="109"/>
      <c r="C79" s="99"/>
      <c r="D79" s="97" t="s">
        <v>77</v>
      </c>
      <c r="E79" s="97"/>
      <c r="F79" s="97"/>
      <c r="G79" s="98">
        <f>G80+G84</f>
        <v>2330848</v>
      </c>
    </row>
    <row r="80" spans="1:7" ht="27.75" customHeight="1" x14ac:dyDescent="0.3">
      <c r="A80" s="79"/>
      <c r="B80" s="109"/>
      <c r="C80" s="99"/>
      <c r="D80" s="95"/>
      <c r="E80" s="97" t="s">
        <v>78</v>
      </c>
      <c r="F80" s="97"/>
      <c r="G80" s="132">
        <f>G81+G83+G82</f>
        <v>2320840</v>
      </c>
    </row>
    <row r="81" spans="1:7" ht="27.75" customHeight="1" x14ac:dyDescent="0.3">
      <c r="A81" s="79"/>
      <c r="B81" s="109"/>
      <c r="C81" s="99"/>
      <c r="D81" s="99"/>
      <c r="E81" s="126"/>
      <c r="F81" s="38" t="s">
        <v>79</v>
      </c>
      <c r="G81" s="83">
        <v>796000</v>
      </c>
    </row>
    <row r="82" spans="1:7" ht="27.75" customHeight="1" x14ac:dyDescent="0.3">
      <c r="A82" s="79"/>
      <c r="B82" s="109"/>
      <c r="C82" s="99"/>
      <c r="D82" s="99"/>
      <c r="E82" s="126"/>
      <c r="F82" s="38" t="s">
        <v>80</v>
      </c>
      <c r="G82" s="83">
        <v>156000</v>
      </c>
    </row>
    <row r="83" spans="1:7" ht="27.75" customHeight="1" x14ac:dyDescent="0.3">
      <c r="A83" s="79"/>
      <c r="B83" s="109"/>
      <c r="C83" s="99"/>
      <c r="D83" s="99"/>
      <c r="E83" s="126"/>
      <c r="F83" s="38" t="s">
        <v>81</v>
      </c>
      <c r="G83" s="83">
        <v>1368840</v>
      </c>
    </row>
    <row r="84" spans="1:7" ht="27.75" customHeight="1" x14ac:dyDescent="0.3">
      <c r="A84" s="79"/>
      <c r="B84" s="109"/>
      <c r="C84" s="99"/>
      <c r="D84" s="99"/>
      <c r="E84" s="97" t="s">
        <v>82</v>
      </c>
      <c r="F84" s="97"/>
      <c r="G84" s="98">
        <f>G85</f>
        <v>10008</v>
      </c>
    </row>
    <row r="85" spans="1:7" ht="27.75" customHeight="1" x14ac:dyDescent="0.3">
      <c r="A85" s="79"/>
      <c r="B85" s="109"/>
      <c r="C85" s="114"/>
      <c r="D85" s="114"/>
      <c r="E85" s="126"/>
      <c r="F85" s="38" t="s">
        <v>83</v>
      </c>
      <c r="G85" s="83">
        <v>10008</v>
      </c>
    </row>
    <row r="86" spans="1:7" ht="27.75" customHeight="1" x14ac:dyDescent="0.3">
      <c r="A86" s="79"/>
      <c r="B86" s="97" t="s">
        <v>84</v>
      </c>
      <c r="C86" s="97"/>
      <c r="D86" s="97"/>
      <c r="E86" s="97"/>
      <c r="F86" s="97"/>
      <c r="G86" s="98">
        <f>G87+G91</f>
        <v>136295</v>
      </c>
    </row>
    <row r="87" spans="1:7" ht="27.75" customHeight="1" x14ac:dyDescent="0.3">
      <c r="A87" s="79"/>
      <c r="B87" s="95"/>
      <c r="C87" s="97" t="s">
        <v>85</v>
      </c>
      <c r="D87" s="97"/>
      <c r="E87" s="97"/>
      <c r="F87" s="97"/>
      <c r="G87" s="98">
        <f>G89</f>
        <v>128795</v>
      </c>
    </row>
    <row r="88" spans="1:7" ht="27.75" customHeight="1" x14ac:dyDescent="0.3">
      <c r="A88" s="79"/>
      <c r="B88" s="99"/>
      <c r="C88" s="133"/>
      <c r="D88" s="134" t="s">
        <v>86</v>
      </c>
      <c r="E88" s="134"/>
      <c r="F88" s="134"/>
      <c r="G88" s="98">
        <f>G89</f>
        <v>128795</v>
      </c>
    </row>
    <row r="89" spans="1:7" ht="27.75" customHeight="1" x14ac:dyDescent="0.3">
      <c r="A89" s="79"/>
      <c r="B89" s="99"/>
      <c r="C89" s="95"/>
      <c r="D89" s="95"/>
      <c r="E89" s="115" t="s">
        <v>86</v>
      </c>
      <c r="F89" s="135"/>
      <c r="G89" s="83">
        <f>G90</f>
        <v>128795</v>
      </c>
    </row>
    <row r="90" spans="1:7" ht="27.75" customHeight="1" x14ac:dyDescent="0.3">
      <c r="A90" s="79"/>
      <c r="B90" s="99"/>
      <c r="C90" s="99"/>
      <c r="D90" s="114"/>
      <c r="E90" s="136" t="s">
        <v>87</v>
      </c>
      <c r="F90" s="136"/>
      <c r="G90" s="83">
        <v>128795</v>
      </c>
    </row>
    <row r="91" spans="1:7" ht="27.75" customHeight="1" x14ac:dyDescent="0.3">
      <c r="A91" s="79"/>
      <c r="B91" s="99"/>
      <c r="C91" s="107" t="s">
        <v>88</v>
      </c>
      <c r="D91" s="112"/>
      <c r="E91" s="112"/>
      <c r="F91" s="96"/>
      <c r="G91" s="98">
        <f>G92</f>
        <v>7500</v>
      </c>
    </row>
    <row r="92" spans="1:7" ht="27.75" customHeight="1" x14ac:dyDescent="0.3">
      <c r="A92" s="79"/>
      <c r="B92" s="99"/>
      <c r="C92" s="95"/>
      <c r="D92" s="86" t="s">
        <v>89</v>
      </c>
      <c r="E92" s="137"/>
      <c r="F92" s="87"/>
      <c r="G92" s="83">
        <f>G93</f>
        <v>7500</v>
      </c>
    </row>
    <row r="93" spans="1:7" ht="27.75" customHeight="1" x14ac:dyDescent="0.3">
      <c r="A93" s="79"/>
      <c r="B93" s="99"/>
      <c r="C93" s="99"/>
      <c r="D93" s="95"/>
      <c r="E93" s="113" t="s">
        <v>90</v>
      </c>
      <c r="F93" s="111"/>
      <c r="G93" s="83">
        <f>G94</f>
        <v>7500</v>
      </c>
    </row>
    <row r="94" spans="1:7" ht="27.75" customHeight="1" x14ac:dyDescent="0.3">
      <c r="A94" s="79"/>
      <c r="B94" s="99"/>
      <c r="C94" s="99"/>
      <c r="D94" s="99"/>
      <c r="E94" s="138"/>
      <c r="F94" s="101" t="s">
        <v>91</v>
      </c>
      <c r="G94" s="83">
        <v>7500</v>
      </c>
    </row>
    <row r="95" spans="1:7" ht="27.75" customHeight="1" x14ac:dyDescent="0.3">
      <c r="A95" s="79"/>
      <c r="B95" s="117" t="s">
        <v>92</v>
      </c>
      <c r="C95" s="118"/>
      <c r="D95" s="118"/>
      <c r="E95" s="118"/>
      <c r="F95" s="119"/>
      <c r="G95" s="98">
        <f>G96</f>
        <v>30000</v>
      </c>
    </row>
    <row r="96" spans="1:7" ht="27.75" customHeight="1" x14ac:dyDescent="0.3">
      <c r="A96" s="79"/>
      <c r="B96" s="81"/>
      <c r="C96" s="113" t="s">
        <v>93</v>
      </c>
      <c r="D96" s="84"/>
      <c r="E96" s="84"/>
      <c r="F96" s="139"/>
      <c r="G96" s="83">
        <f>G97</f>
        <v>30000</v>
      </c>
    </row>
    <row r="97" spans="1:7" ht="27.75" customHeight="1" x14ac:dyDescent="0.3">
      <c r="A97" s="79"/>
      <c r="B97" s="109"/>
      <c r="C97" s="81"/>
      <c r="D97" s="113" t="s">
        <v>94</v>
      </c>
      <c r="E97" s="84"/>
      <c r="F97" s="139"/>
      <c r="G97" s="83">
        <f>G98</f>
        <v>30000</v>
      </c>
    </row>
    <row r="98" spans="1:7" ht="27.75" customHeight="1" x14ac:dyDescent="0.3">
      <c r="A98" s="79"/>
      <c r="B98" s="109"/>
      <c r="C98" s="109"/>
      <c r="D98" s="81"/>
      <c r="E98" s="113" t="s">
        <v>95</v>
      </c>
      <c r="F98" s="111"/>
      <c r="G98" s="83">
        <f>G99</f>
        <v>30000</v>
      </c>
    </row>
    <row r="99" spans="1:7" s="68" customFormat="1" ht="27.75" customHeight="1" thickBot="1" x14ac:dyDescent="0.35">
      <c r="A99" s="140"/>
      <c r="B99" s="141"/>
      <c r="C99" s="141"/>
      <c r="D99" s="141"/>
      <c r="E99" s="142"/>
      <c r="F99" s="143" t="s">
        <v>96</v>
      </c>
      <c r="G99" s="144">
        <v>30000</v>
      </c>
    </row>
  </sheetData>
  <mergeCells count="54">
    <mergeCell ref="D93:D94"/>
    <mergeCell ref="B86:F86"/>
    <mergeCell ref="B87:B94"/>
    <mergeCell ref="C87:F87"/>
    <mergeCell ref="D88:F88"/>
    <mergeCell ref="C89:C90"/>
    <mergeCell ref="D89:D90"/>
    <mergeCell ref="E90:F90"/>
    <mergeCell ref="C91:F91"/>
    <mergeCell ref="C92:C94"/>
    <mergeCell ref="D92:F92"/>
    <mergeCell ref="E66:E67"/>
    <mergeCell ref="C74:C85"/>
    <mergeCell ref="D74:F74"/>
    <mergeCell ref="D75:D78"/>
    <mergeCell ref="E75:F75"/>
    <mergeCell ref="D79:F79"/>
    <mergeCell ref="D80:D85"/>
    <mergeCell ref="E80:F80"/>
    <mergeCell ref="E84:F84"/>
    <mergeCell ref="E48:F48"/>
    <mergeCell ref="E50:F50"/>
    <mergeCell ref="E52:F52"/>
    <mergeCell ref="E55:F55"/>
    <mergeCell ref="E57:F57"/>
    <mergeCell ref="E59:F59"/>
    <mergeCell ref="B34:F34"/>
    <mergeCell ref="B35:B71"/>
    <mergeCell ref="C35:F35"/>
    <mergeCell ref="D36:F36"/>
    <mergeCell ref="D37:D60"/>
    <mergeCell ref="E37:F37"/>
    <mergeCell ref="E38:E42"/>
    <mergeCell ref="E43:F43"/>
    <mergeCell ref="E44:E45"/>
    <mergeCell ref="E46:F46"/>
    <mergeCell ref="A18:G18"/>
    <mergeCell ref="A19:G19"/>
    <mergeCell ref="A22:F22"/>
    <mergeCell ref="B23:F23"/>
    <mergeCell ref="B24:B33"/>
    <mergeCell ref="C24:F24"/>
    <mergeCell ref="C25:C33"/>
    <mergeCell ref="D25:F25"/>
    <mergeCell ref="D26:D33"/>
    <mergeCell ref="E32:F32"/>
    <mergeCell ref="A1:G1"/>
    <mergeCell ref="A2:G2"/>
    <mergeCell ref="A5:F5"/>
    <mergeCell ref="A6:A16"/>
    <mergeCell ref="B6:F6"/>
    <mergeCell ref="B7:B16"/>
    <mergeCell ref="C8:C16"/>
    <mergeCell ref="D9:D16"/>
  </mergeCells>
  <phoneticPr fontId="4" type="noConversion"/>
  <printOptions horizontalCentered="1"/>
  <pageMargins left="0.59055118110236227" right="0.31496062992125984" top="0.39370078740157483" bottom="0.39370078740157483" header="0.51181102362204722" footer="0.51181102362204722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70" zoomScaleNormal="70" workbookViewId="0">
      <selection activeCell="K15" sqref="K15"/>
    </sheetView>
  </sheetViews>
  <sheetFormatPr defaultRowHeight="27.75" customHeight="1" x14ac:dyDescent="0.3"/>
  <cols>
    <col min="1" max="1" width="14.25" style="4" customWidth="1"/>
    <col min="2" max="5" width="5.375" style="4" customWidth="1"/>
    <col min="6" max="6" width="84.375" style="48" bestFit="1" customWidth="1"/>
    <col min="7" max="7" width="28.875" style="49" customWidth="1"/>
    <col min="8" max="8" width="20.125" style="4" bestFit="1" customWidth="1"/>
    <col min="9" max="9" width="19.25" style="4" bestFit="1" customWidth="1"/>
    <col min="10" max="10" width="9.25" style="4" bestFit="1" customWidth="1"/>
    <col min="11" max="11" width="9" style="4"/>
    <col min="12" max="12" width="15.875" style="4" bestFit="1" customWidth="1"/>
    <col min="13" max="16384" width="9" style="4"/>
  </cols>
  <sheetData>
    <row r="1" spans="1:8" ht="41.25" customHeight="1" thickBot="1" x14ac:dyDescent="0.35">
      <c r="A1" s="1" t="s">
        <v>97</v>
      </c>
      <c r="B1" s="2"/>
      <c r="C1" s="2"/>
      <c r="D1" s="2"/>
      <c r="E1" s="2"/>
      <c r="F1" s="2"/>
      <c r="G1" s="3"/>
    </row>
    <row r="2" spans="1:8" ht="27.75" customHeight="1" thickBot="1" x14ac:dyDescent="0.4">
      <c r="A2" s="5"/>
      <c r="B2" s="5"/>
      <c r="C2" s="5"/>
      <c r="D2" s="5"/>
      <c r="E2" s="5"/>
      <c r="F2" s="5"/>
      <c r="G2" s="5"/>
    </row>
    <row r="3" spans="1:8" ht="27.75" customHeight="1" thickBot="1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98</v>
      </c>
      <c r="G3" s="9" t="s">
        <v>99</v>
      </c>
    </row>
    <row r="4" spans="1:8" ht="27.75" customHeight="1" thickBot="1" x14ac:dyDescent="0.4">
      <c r="A4" s="10" t="s">
        <v>100</v>
      </c>
      <c r="B4" s="11"/>
      <c r="C4" s="11"/>
      <c r="D4" s="11"/>
      <c r="E4" s="11"/>
      <c r="F4" s="12"/>
      <c r="G4" s="13">
        <f>G9</f>
        <v>74400</v>
      </c>
    </row>
    <row r="5" spans="1:8" ht="27.75" customHeight="1" x14ac:dyDescent="0.3">
      <c r="A5" s="145" t="s">
        <v>101</v>
      </c>
      <c r="B5" s="19"/>
      <c r="C5" s="19"/>
      <c r="D5" s="19"/>
      <c r="E5" s="19"/>
      <c r="F5" s="19"/>
      <c r="G5" s="20">
        <f>G6</f>
        <v>74400</v>
      </c>
    </row>
    <row r="6" spans="1:8" ht="27.75" customHeight="1" x14ac:dyDescent="0.3">
      <c r="A6" s="17"/>
      <c r="B6" s="18" t="s">
        <v>102</v>
      </c>
      <c r="C6" s="19"/>
      <c r="D6" s="19"/>
      <c r="E6" s="19"/>
      <c r="F6" s="19"/>
      <c r="G6" s="20">
        <f>G7</f>
        <v>74400</v>
      </c>
    </row>
    <row r="7" spans="1:8" ht="27.75" customHeight="1" x14ac:dyDescent="0.3">
      <c r="A7" s="21"/>
      <c r="B7" s="22"/>
      <c r="C7" s="23" t="s">
        <v>103</v>
      </c>
      <c r="D7" s="23"/>
      <c r="E7" s="23"/>
      <c r="F7" s="24"/>
      <c r="G7" s="20">
        <f>G8</f>
        <v>74400</v>
      </c>
    </row>
    <row r="8" spans="1:8" ht="27.75" customHeight="1" thickBot="1" x14ac:dyDescent="0.35">
      <c r="A8" s="21"/>
      <c r="B8" s="25"/>
      <c r="C8" s="22"/>
      <c r="D8" s="23" t="s">
        <v>104</v>
      </c>
      <c r="E8" s="23"/>
      <c r="F8" s="24"/>
      <c r="G8" s="20">
        <f>G9</f>
        <v>74400</v>
      </c>
    </row>
    <row r="9" spans="1:8" ht="27.75" customHeight="1" thickBot="1" x14ac:dyDescent="0.35">
      <c r="A9" s="21"/>
      <c r="B9" s="25"/>
      <c r="C9" s="25"/>
      <c r="D9" s="25"/>
      <c r="E9" s="146" t="s">
        <v>105</v>
      </c>
      <c r="F9" s="147"/>
      <c r="G9" s="29">
        <f>SUM(G10:G11)</f>
        <v>74400</v>
      </c>
    </row>
    <row r="10" spans="1:8" ht="27.75" customHeight="1" x14ac:dyDescent="0.3">
      <c r="A10" s="21"/>
      <c r="B10" s="25"/>
      <c r="C10" s="25"/>
      <c r="D10" s="25"/>
      <c r="E10" s="148" t="s">
        <v>106</v>
      </c>
      <c r="F10" s="149"/>
      <c r="G10" s="150">
        <v>24000</v>
      </c>
    </row>
    <row r="11" spans="1:8" ht="27.75" customHeight="1" thickBot="1" x14ac:dyDescent="0.35">
      <c r="A11" s="42"/>
      <c r="B11" s="43"/>
      <c r="C11" s="43"/>
      <c r="D11" s="43"/>
      <c r="E11" s="151" t="s">
        <v>107</v>
      </c>
      <c r="F11" s="152"/>
      <c r="G11" s="153">
        <v>50400</v>
      </c>
      <c r="H11" s="154"/>
    </row>
    <row r="12" spans="1:8" ht="27.75" customHeight="1" thickBot="1" x14ac:dyDescent="0.35">
      <c r="H12" s="154"/>
    </row>
    <row r="13" spans="1:8" ht="43.5" customHeight="1" thickBot="1" x14ac:dyDescent="0.35">
      <c r="A13" s="50" t="s">
        <v>108</v>
      </c>
      <c r="B13" s="51"/>
      <c r="C13" s="51"/>
      <c r="D13" s="51"/>
      <c r="E13" s="51"/>
      <c r="F13" s="51"/>
      <c r="G13" s="52"/>
      <c r="H13" s="154"/>
    </row>
    <row r="14" spans="1:8" ht="27.75" customHeight="1" x14ac:dyDescent="0.35">
      <c r="A14" s="155" t="s">
        <v>22</v>
      </c>
      <c r="B14" s="156"/>
      <c r="C14" s="156"/>
      <c r="D14" s="156"/>
      <c r="E14" s="156"/>
      <c r="F14" s="156"/>
      <c r="G14" s="157"/>
    </row>
    <row r="15" spans="1:8" ht="27.75" customHeight="1" x14ac:dyDescent="0.3">
      <c r="A15" s="158" t="s">
        <v>1</v>
      </c>
      <c r="B15" s="159" t="s">
        <v>2</v>
      </c>
      <c r="C15" s="159" t="s">
        <v>3</v>
      </c>
      <c r="D15" s="159" t="s">
        <v>4</v>
      </c>
      <c r="E15" s="159" t="s">
        <v>5</v>
      </c>
      <c r="F15" s="160" t="s">
        <v>109</v>
      </c>
      <c r="G15" s="161" t="s">
        <v>110</v>
      </c>
    </row>
    <row r="16" spans="1:8" ht="27.75" customHeight="1" thickBot="1" x14ac:dyDescent="0.35">
      <c r="A16" s="162" t="s">
        <v>24</v>
      </c>
      <c r="B16" s="163"/>
      <c r="C16" s="163"/>
      <c r="D16" s="163"/>
      <c r="E16" s="163"/>
      <c r="F16" s="164"/>
      <c r="G16" s="165">
        <f>G17</f>
        <v>74400</v>
      </c>
    </row>
    <row r="17" spans="1:8" ht="27.75" customHeight="1" x14ac:dyDescent="0.3">
      <c r="A17" s="166" t="s">
        <v>101</v>
      </c>
      <c r="B17" s="167"/>
      <c r="C17" s="167"/>
      <c r="D17" s="167"/>
      <c r="E17" s="167"/>
      <c r="F17" s="167"/>
      <c r="G17" s="168">
        <f>G18</f>
        <v>74400</v>
      </c>
    </row>
    <row r="18" spans="1:8" ht="27.75" customHeight="1" x14ac:dyDescent="0.3">
      <c r="A18" s="169"/>
      <c r="B18" s="66" t="s">
        <v>111</v>
      </c>
      <c r="C18" s="91"/>
      <c r="D18" s="91"/>
      <c r="E18" s="91"/>
      <c r="F18" s="91"/>
      <c r="G18" s="67">
        <f>G19</f>
        <v>74400</v>
      </c>
      <c r="H18" s="170"/>
    </row>
    <row r="19" spans="1:8" ht="27.75" customHeight="1" x14ac:dyDescent="0.3">
      <c r="A19" s="169"/>
      <c r="B19" s="75"/>
      <c r="C19" s="66" t="s">
        <v>111</v>
      </c>
      <c r="D19" s="91"/>
      <c r="E19" s="91"/>
      <c r="F19" s="91"/>
      <c r="G19" s="83">
        <f>G20</f>
        <v>74400</v>
      </c>
      <c r="H19" s="170"/>
    </row>
    <row r="20" spans="1:8" ht="27.75" customHeight="1" x14ac:dyDescent="0.3">
      <c r="A20" s="169"/>
      <c r="B20" s="75"/>
      <c r="C20" s="171"/>
      <c r="D20" s="66" t="s">
        <v>112</v>
      </c>
      <c r="E20" s="91"/>
      <c r="F20" s="91"/>
      <c r="G20" s="67">
        <f>G21+G23+G28+G30+G32</f>
        <v>74400</v>
      </c>
      <c r="H20" s="170"/>
    </row>
    <row r="21" spans="1:8" ht="27.75" customHeight="1" x14ac:dyDescent="0.3">
      <c r="A21" s="169"/>
      <c r="B21" s="75"/>
      <c r="C21" s="171"/>
      <c r="D21" s="171"/>
      <c r="E21" s="97" t="s">
        <v>113</v>
      </c>
      <c r="F21" s="97"/>
      <c r="G21" s="98">
        <f>G22</f>
        <v>1800</v>
      </c>
      <c r="H21" s="170"/>
    </row>
    <row r="22" spans="1:8" ht="27.75" customHeight="1" x14ac:dyDescent="0.3">
      <c r="A22" s="169"/>
      <c r="B22" s="75"/>
      <c r="C22" s="171"/>
      <c r="D22" s="171"/>
      <c r="E22" s="126"/>
      <c r="F22" s="101" t="s">
        <v>114</v>
      </c>
      <c r="G22" s="83">
        <v>1800</v>
      </c>
      <c r="H22" s="170"/>
    </row>
    <row r="23" spans="1:8" ht="27.75" customHeight="1" x14ac:dyDescent="0.3">
      <c r="A23" s="169"/>
      <c r="B23" s="75"/>
      <c r="C23" s="171"/>
      <c r="D23" s="171"/>
      <c r="E23" s="97" t="s">
        <v>115</v>
      </c>
      <c r="F23" s="97"/>
      <c r="G23" s="98">
        <f>G24+G25+G26+G27</f>
        <v>23160</v>
      </c>
      <c r="H23" s="170"/>
    </row>
    <row r="24" spans="1:8" ht="27.75" customHeight="1" x14ac:dyDescent="0.3">
      <c r="A24" s="169"/>
      <c r="B24" s="75"/>
      <c r="C24" s="171"/>
      <c r="D24" s="171"/>
      <c r="E24" s="171"/>
      <c r="F24" s="101" t="s">
        <v>116</v>
      </c>
      <c r="G24" s="83">
        <v>5400</v>
      </c>
      <c r="H24" s="170"/>
    </row>
    <row r="25" spans="1:8" ht="27.75" customHeight="1" x14ac:dyDescent="0.3">
      <c r="A25" s="169"/>
      <c r="B25" s="75"/>
      <c r="C25" s="171"/>
      <c r="D25" s="171"/>
      <c r="E25" s="171"/>
      <c r="F25" s="101" t="s">
        <v>117</v>
      </c>
      <c r="G25" s="83">
        <v>12000</v>
      </c>
      <c r="H25" s="170"/>
    </row>
    <row r="26" spans="1:8" ht="27.75" customHeight="1" x14ac:dyDescent="0.3">
      <c r="A26" s="169"/>
      <c r="B26" s="75"/>
      <c r="C26" s="171"/>
      <c r="D26" s="171"/>
      <c r="E26" s="171"/>
      <c r="F26" s="101" t="s">
        <v>118</v>
      </c>
      <c r="G26" s="83">
        <v>3600</v>
      </c>
      <c r="H26" s="170"/>
    </row>
    <row r="27" spans="1:8" ht="27.75" customHeight="1" x14ac:dyDescent="0.3">
      <c r="A27" s="169"/>
      <c r="B27" s="75"/>
      <c r="C27" s="171"/>
      <c r="D27" s="171"/>
      <c r="E27" s="171"/>
      <c r="F27" s="101" t="s">
        <v>119</v>
      </c>
      <c r="G27" s="83">
        <v>2160</v>
      </c>
      <c r="H27" s="170"/>
    </row>
    <row r="28" spans="1:8" ht="27.75" customHeight="1" x14ac:dyDescent="0.3">
      <c r="A28" s="169"/>
      <c r="B28" s="75"/>
      <c r="C28" s="171"/>
      <c r="D28" s="171"/>
      <c r="E28" s="97" t="s">
        <v>51</v>
      </c>
      <c r="F28" s="97"/>
      <c r="G28" s="98">
        <f>G29</f>
        <v>480</v>
      </c>
      <c r="H28" s="170"/>
    </row>
    <row r="29" spans="1:8" ht="27.75" customHeight="1" x14ac:dyDescent="0.3">
      <c r="A29" s="169"/>
      <c r="B29" s="75"/>
      <c r="C29" s="171"/>
      <c r="D29" s="171"/>
      <c r="E29" s="126"/>
      <c r="F29" s="101" t="s">
        <v>120</v>
      </c>
      <c r="G29" s="83">
        <v>480</v>
      </c>
      <c r="H29" s="170"/>
    </row>
    <row r="30" spans="1:8" ht="27.75" customHeight="1" x14ac:dyDescent="0.3">
      <c r="A30" s="169"/>
      <c r="B30" s="75"/>
      <c r="C30" s="171"/>
      <c r="D30" s="171"/>
      <c r="E30" s="97" t="s">
        <v>121</v>
      </c>
      <c r="F30" s="97"/>
      <c r="G30" s="98">
        <f>G31</f>
        <v>4800</v>
      </c>
      <c r="H30" s="170"/>
    </row>
    <row r="31" spans="1:8" ht="27.75" customHeight="1" x14ac:dyDescent="0.3">
      <c r="A31" s="169"/>
      <c r="B31" s="75"/>
      <c r="C31" s="171"/>
      <c r="D31" s="171"/>
      <c r="E31" s="110"/>
      <c r="F31" s="101" t="s">
        <v>122</v>
      </c>
      <c r="G31" s="83">
        <v>4800</v>
      </c>
      <c r="H31" s="170"/>
    </row>
    <row r="32" spans="1:8" ht="27.75" customHeight="1" x14ac:dyDescent="0.3">
      <c r="A32" s="169"/>
      <c r="B32" s="75"/>
      <c r="C32" s="171"/>
      <c r="D32" s="171"/>
      <c r="E32" s="97" t="s">
        <v>123</v>
      </c>
      <c r="F32" s="97"/>
      <c r="G32" s="98">
        <f>G33+G34+G35+G36</f>
        <v>44160</v>
      </c>
      <c r="H32" s="170"/>
    </row>
    <row r="33" spans="1:8" ht="27.75" customHeight="1" x14ac:dyDescent="0.3">
      <c r="A33" s="169"/>
      <c r="B33" s="75"/>
      <c r="C33" s="171"/>
      <c r="D33" s="171"/>
      <c r="E33" s="171"/>
      <c r="F33" s="172" t="s">
        <v>124</v>
      </c>
      <c r="G33" s="173">
        <v>40800</v>
      </c>
      <c r="H33" s="170"/>
    </row>
    <row r="34" spans="1:8" ht="27.75" customHeight="1" x14ac:dyDescent="0.3">
      <c r="A34" s="169"/>
      <c r="B34" s="75"/>
      <c r="C34" s="171"/>
      <c r="D34" s="171"/>
      <c r="E34" s="171"/>
      <c r="F34" s="101" t="s">
        <v>125</v>
      </c>
      <c r="G34" s="83">
        <v>600</v>
      </c>
    </row>
    <row r="35" spans="1:8" ht="27.75" customHeight="1" x14ac:dyDescent="0.3">
      <c r="A35" s="169"/>
      <c r="B35" s="75"/>
      <c r="C35" s="171"/>
      <c r="D35" s="171"/>
      <c r="E35" s="171"/>
      <c r="F35" s="101" t="s">
        <v>126</v>
      </c>
      <c r="G35" s="83">
        <v>1440</v>
      </c>
    </row>
    <row r="36" spans="1:8" ht="27.75" customHeight="1" thickBot="1" x14ac:dyDescent="0.35">
      <c r="A36" s="174"/>
      <c r="B36" s="175"/>
      <c r="C36" s="176"/>
      <c r="D36" s="176"/>
      <c r="E36" s="176"/>
      <c r="F36" s="177" t="s">
        <v>127</v>
      </c>
      <c r="G36" s="178">
        <v>1320</v>
      </c>
    </row>
  </sheetData>
  <mergeCells count="25">
    <mergeCell ref="E33:E36"/>
    <mergeCell ref="E21:F21"/>
    <mergeCell ref="E23:F23"/>
    <mergeCell ref="E24:E27"/>
    <mergeCell ref="E28:F28"/>
    <mergeCell ref="E30:F30"/>
    <mergeCell ref="E32:F32"/>
    <mergeCell ref="A13:G13"/>
    <mergeCell ref="A14:G14"/>
    <mergeCell ref="A17:F17"/>
    <mergeCell ref="A18:A36"/>
    <mergeCell ref="B18:F18"/>
    <mergeCell ref="B19:B36"/>
    <mergeCell ref="C19:F19"/>
    <mergeCell ref="C20:C36"/>
    <mergeCell ref="D20:F20"/>
    <mergeCell ref="D21:D36"/>
    <mergeCell ref="A1:G1"/>
    <mergeCell ref="A2:G2"/>
    <mergeCell ref="A5:F5"/>
    <mergeCell ref="A6:A11"/>
    <mergeCell ref="B6:F6"/>
    <mergeCell ref="B7:B11"/>
    <mergeCell ref="C8:C11"/>
    <mergeCell ref="D9:D11"/>
  </mergeCells>
  <phoneticPr fontId="4" type="noConversion"/>
  <printOptions horizontalCentered="1"/>
  <pageMargins left="0.59055118110236227" right="0.31496062992125984" top="0.98425196850393704" bottom="0.59055118110236227" header="0.51181102362204722" footer="0.51181102362204722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2019회계연도 학생생활관 세입·세출예산내역서</vt:lpstr>
      <vt:lpstr>2019회계연도 학생생활관 게스트하우세입·세출예산 내역서</vt:lpstr>
      <vt:lpstr>'2019회계연도 학생생활관 게스트하우세입·세출예산 내역서'!Print_Area</vt:lpstr>
      <vt:lpstr>'2019회계연도 학생생활관 세입·세출예산내역서'!Print_Area</vt:lpstr>
      <vt:lpstr>'2019회계연도 학생생활관 게스트하우세입·세출예산 내역서'!Print_Titles</vt:lpstr>
      <vt:lpstr>'2019회계연도 학생생활관 세입·세출예산내역서'!Print_Titles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2019-04-22T08:09:12Z</dcterms:created>
  <dcterms:modified xsi:type="dcterms:W3CDTF">2019-04-22T08:13:28Z</dcterms:modified>
</cp:coreProperties>
</file>